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Наталья\Desktop\"/>
    </mc:Choice>
  </mc:AlternateContent>
  <xr:revisionPtr revIDLastSave="0" documentId="8_{4D4BD717-787A-491F-99A3-F0F34E96ED1A}" xr6:coauthVersionLast="47" xr6:coauthVersionMax="47" xr10:uidLastSave="{00000000-0000-0000-0000-000000000000}"/>
  <bookViews>
    <workbookView xWindow="4200" yWindow="1680" windowWidth="18000" windowHeight="9360" firstSheet="1" xr2:uid="{00000000-000D-0000-FFFF-FFFF00000000}"/>
  </bookViews>
  <sheets>
    <sheet name=" Д итоговый виды" sheetId="1" r:id="rId1"/>
    <sheet name="Д итоговый многоборье" sheetId="2" r:id="rId2"/>
    <sheet name="Ю итоговый виды" sheetId="3" r:id="rId3"/>
    <sheet name="Ю итоговый многоборье" sheetId="4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72" i="4" l="1"/>
  <c r="N72" i="4"/>
  <c r="O72" i="4" s="1"/>
  <c r="M72" i="4"/>
  <c r="L72" i="4"/>
  <c r="J72" i="4"/>
  <c r="K72" i="4" s="1"/>
  <c r="I72" i="4"/>
  <c r="H72" i="4"/>
  <c r="F72" i="4"/>
  <c r="G72" i="4" s="1"/>
  <c r="P72" i="4" s="1"/>
  <c r="R71" i="4"/>
  <c r="N71" i="4"/>
  <c r="O71" i="4" s="1"/>
  <c r="M71" i="4"/>
  <c r="L71" i="4"/>
  <c r="J71" i="4"/>
  <c r="K71" i="4" s="1"/>
  <c r="I71" i="4"/>
  <c r="H71" i="4"/>
  <c r="F71" i="4"/>
  <c r="G71" i="4" s="1"/>
  <c r="P71" i="4" s="1"/>
  <c r="R70" i="4"/>
  <c r="N70" i="4"/>
  <c r="O70" i="4" s="1"/>
  <c r="M70" i="4"/>
  <c r="L70" i="4"/>
  <c r="J70" i="4"/>
  <c r="K70" i="4" s="1"/>
  <c r="I70" i="4"/>
  <c r="H70" i="4"/>
  <c r="F70" i="4"/>
  <c r="G70" i="4" s="1"/>
  <c r="P70" i="4" s="1"/>
  <c r="R69" i="4"/>
  <c r="N69" i="4"/>
  <c r="O69" i="4" s="1"/>
  <c r="M69" i="4"/>
  <c r="L69" i="4"/>
  <c r="J69" i="4"/>
  <c r="K69" i="4" s="1"/>
  <c r="I69" i="4"/>
  <c r="H69" i="4"/>
  <c r="F69" i="4"/>
  <c r="G69" i="4" s="1"/>
  <c r="P69" i="4" s="1"/>
  <c r="R68" i="4"/>
  <c r="N68" i="4"/>
  <c r="O68" i="4" s="1"/>
  <c r="M68" i="4"/>
  <c r="L68" i="4"/>
  <c r="J68" i="4"/>
  <c r="K68" i="4" s="1"/>
  <c r="I68" i="4"/>
  <c r="H68" i="4"/>
  <c r="F68" i="4"/>
  <c r="G68" i="4" s="1"/>
  <c r="P68" i="4" s="1"/>
  <c r="R67" i="4"/>
  <c r="N67" i="4"/>
  <c r="O67" i="4" s="1"/>
  <c r="M67" i="4"/>
  <c r="L67" i="4"/>
  <c r="J67" i="4"/>
  <c r="K67" i="4" s="1"/>
  <c r="I67" i="4"/>
  <c r="H67" i="4"/>
  <c r="F67" i="4"/>
  <c r="G67" i="4" s="1"/>
  <c r="P67" i="4" s="1"/>
  <c r="R66" i="4"/>
  <c r="N66" i="4"/>
  <c r="O66" i="4" s="1"/>
  <c r="M66" i="4"/>
  <c r="L66" i="4"/>
  <c r="J66" i="4"/>
  <c r="K66" i="4" s="1"/>
  <c r="I66" i="4"/>
  <c r="H66" i="4"/>
  <c r="F66" i="4"/>
  <c r="G66" i="4" s="1"/>
  <c r="P66" i="4" s="1"/>
  <c r="R65" i="4"/>
  <c r="N65" i="4"/>
  <c r="O65" i="4" s="1"/>
  <c r="M65" i="4"/>
  <c r="L65" i="4"/>
  <c r="J65" i="4"/>
  <c r="K65" i="4" s="1"/>
  <c r="I65" i="4"/>
  <c r="H65" i="4"/>
  <c r="F65" i="4"/>
  <c r="G65" i="4" s="1"/>
  <c r="P65" i="4" s="1"/>
  <c r="R64" i="4"/>
  <c r="N64" i="4"/>
  <c r="O64" i="4" s="1"/>
  <c r="M64" i="4"/>
  <c r="L64" i="4"/>
  <c r="J64" i="4"/>
  <c r="K64" i="4" s="1"/>
  <c r="I64" i="4"/>
  <c r="H64" i="4"/>
  <c r="F64" i="4"/>
  <c r="G64" i="4" s="1"/>
  <c r="P64" i="4" s="1"/>
  <c r="R63" i="4"/>
  <c r="N63" i="4"/>
  <c r="O63" i="4" s="1"/>
  <c r="M63" i="4"/>
  <c r="L63" i="4"/>
  <c r="J63" i="4"/>
  <c r="K63" i="4" s="1"/>
  <c r="I63" i="4"/>
  <c r="H63" i="4"/>
  <c r="F63" i="4"/>
  <c r="G63" i="4" s="1"/>
  <c r="P63" i="4" s="1"/>
  <c r="R62" i="4"/>
  <c r="N62" i="4"/>
  <c r="O62" i="4" s="1"/>
  <c r="M62" i="4"/>
  <c r="L62" i="4"/>
  <c r="J62" i="4"/>
  <c r="K62" i="4" s="1"/>
  <c r="I62" i="4"/>
  <c r="H62" i="4"/>
  <c r="F62" i="4"/>
  <c r="G62" i="4" s="1"/>
  <c r="P62" i="4" s="1"/>
  <c r="R61" i="4"/>
  <c r="N61" i="4"/>
  <c r="O61" i="4" s="1"/>
  <c r="M61" i="4"/>
  <c r="L61" i="4"/>
  <c r="J61" i="4"/>
  <c r="K61" i="4" s="1"/>
  <c r="I61" i="4"/>
  <c r="H61" i="4"/>
  <c r="F61" i="4"/>
  <c r="G61" i="4" s="1"/>
  <c r="P61" i="4" s="1"/>
  <c r="R60" i="4"/>
  <c r="N60" i="4"/>
  <c r="O60" i="4" s="1"/>
  <c r="M60" i="4"/>
  <c r="L60" i="4"/>
  <c r="J60" i="4"/>
  <c r="K60" i="4" s="1"/>
  <c r="I60" i="4"/>
  <c r="H60" i="4"/>
  <c r="F60" i="4"/>
  <c r="G60" i="4" s="1"/>
  <c r="P60" i="4" s="1"/>
  <c r="R59" i="4"/>
  <c r="N59" i="4"/>
  <c r="O59" i="4" s="1"/>
  <c r="M59" i="4"/>
  <c r="L59" i="4"/>
  <c r="J59" i="4"/>
  <c r="K59" i="4" s="1"/>
  <c r="I59" i="4"/>
  <c r="H59" i="4"/>
  <c r="F59" i="4"/>
  <c r="G59" i="4" s="1"/>
  <c r="P59" i="4" s="1"/>
  <c r="R58" i="4"/>
  <c r="N58" i="4"/>
  <c r="O58" i="4" s="1"/>
  <c r="M58" i="4"/>
  <c r="L58" i="4"/>
  <c r="J58" i="4"/>
  <c r="K58" i="4" s="1"/>
  <c r="I58" i="4"/>
  <c r="H58" i="4"/>
  <c r="F58" i="4"/>
  <c r="G58" i="4" s="1"/>
  <c r="P58" i="4" s="1"/>
  <c r="R57" i="4"/>
  <c r="N57" i="4"/>
  <c r="O57" i="4" s="1"/>
  <c r="M57" i="4"/>
  <c r="L57" i="4"/>
  <c r="J57" i="4"/>
  <c r="K57" i="4" s="1"/>
  <c r="I57" i="4"/>
  <c r="H57" i="4"/>
  <c r="F57" i="4"/>
  <c r="G57" i="4" s="1"/>
  <c r="P57" i="4" s="1"/>
  <c r="R56" i="4"/>
  <c r="N56" i="4"/>
  <c r="O56" i="4" s="1"/>
  <c r="M56" i="4"/>
  <c r="L56" i="4"/>
  <c r="J56" i="4"/>
  <c r="K56" i="4" s="1"/>
  <c r="I56" i="4"/>
  <c r="H56" i="4"/>
  <c r="F56" i="4"/>
  <c r="G56" i="4" s="1"/>
  <c r="P56" i="4" s="1"/>
  <c r="R55" i="4"/>
  <c r="N55" i="4"/>
  <c r="O55" i="4" s="1"/>
  <c r="M55" i="4"/>
  <c r="L55" i="4"/>
  <c r="J55" i="4"/>
  <c r="K55" i="4" s="1"/>
  <c r="I55" i="4"/>
  <c r="H55" i="4"/>
  <c r="F55" i="4"/>
  <c r="G55" i="4" s="1"/>
  <c r="P55" i="4" s="1"/>
  <c r="R54" i="4"/>
  <c r="N54" i="4"/>
  <c r="O54" i="4" s="1"/>
  <c r="M54" i="4"/>
  <c r="L54" i="4"/>
  <c r="J54" i="4"/>
  <c r="K54" i="4" s="1"/>
  <c r="I54" i="4"/>
  <c r="H54" i="4"/>
  <c r="F54" i="4"/>
  <c r="G54" i="4" s="1"/>
  <c r="P54" i="4" s="1"/>
  <c r="R53" i="4"/>
  <c r="N53" i="4"/>
  <c r="O53" i="4" s="1"/>
  <c r="M53" i="4"/>
  <c r="L53" i="4"/>
  <c r="J53" i="4"/>
  <c r="K53" i="4" s="1"/>
  <c r="I53" i="4"/>
  <c r="H53" i="4"/>
  <c r="F53" i="4"/>
  <c r="G53" i="4" s="1"/>
  <c r="P53" i="4" s="1"/>
  <c r="R52" i="4"/>
  <c r="N52" i="4"/>
  <c r="O52" i="4" s="1"/>
  <c r="M52" i="4"/>
  <c r="L52" i="4"/>
  <c r="J52" i="4"/>
  <c r="K52" i="4" s="1"/>
  <c r="I52" i="4"/>
  <c r="H52" i="4"/>
  <c r="F52" i="4"/>
  <c r="G52" i="4" s="1"/>
  <c r="P52" i="4" s="1"/>
  <c r="R51" i="4"/>
  <c r="N51" i="4"/>
  <c r="O51" i="4" s="1"/>
  <c r="M51" i="4"/>
  <c r="L51" i="4"/>
  <c r="J51" i="4"/>
  <c r="K51" i="4" s="1"/>
  <c r="I51" i="4"/>
  <c r="H51" i="4"/>
  <c r="F51" i="4"/>
  <c r="G51" i="4" s="1"/>
  <c r="P51" i="4" s="1"/>
  <c r="R50" i="4"/>
  <c r="N50" i="4"/>
  <c r="O50" i="4" s="1"/>
  <c r="M50" i="4"/>
  <c r="L50" i="4"/>
  <c r="J50" i="4"/>
  <c r="K50" i="4" s="1"/>
  <c r="I50" i="4"/>
  <c r="H50" i="4"/>
  <c r="F50" i="4"/>
  <c r="G50" i="4" s="1"/>
  <c r="P50" i="4" s="1"/>
  <c r="R49" i="4"/>
  <c r="N49" i="4"/>
  <c r="O49" i="4" s="1"/>
  <c r="M49" i="4"/>
  <c r="L49" i="4"/>
  <c r="J49" i="4"/>
  <c r="K49" i="4" s="1"/>
  <c r="I49" i="4"/>
  <c r="H49" i="4"/>
  <c r="F49" i="4"/>
  <c r="G49" i="4" s="1"/>
  <c r="P49" i="4" s="1"/>
  <c r="R48" i="4"/>
  <c r="N48" i="4"/>
  <c r="O48" i="4" s="1"/>
  <c r="M48" i="4"/>
  <c r="L48" i="4"/>
  <c r="J48" i="4"/>
  <c r="K48" i="4" s="1"/>
  <c r="I48" i="4"/>
  <c r="H48" i="4"/>
  <c r="F48" i="4"/>
  <c r="G48" i="4" s="1"/>
  <c r="P48" i="4" s="1"/>
  <c r="R47" i="4"/>
  <c r="N47" i="4"/>
  <c r="O47" i="4" s="1"/>
  <c r="M47" i="4"/>
  <c r="L47" i="4"/>
  <c r="J47" i="4"/>
  <c r="K47" i="4" s="1"/>
  <c r="H47" i="4"/>
  <c r="I47" i="4" s="1"/>
  <c r="P47" i="4" s="1"/>
  <c r="F47" i="4"/>
  <c r="G47" i="4" s="1"/>
  <c r="R46" i="4"/>
  <c r="N46" i="4"/>
  <c r="O46" i="4" s="1"/>
  <c r="L46" i="4"/>
  <c r="M46" i="4" s="1"/>
  <c r="J46" i="4"/>
  <c r="K46" i="4" s="1"/>
  <c r="I46" i="4"/>
  <c r="P46" i="4" s="1"/>
  <c r="H46" i="4"/>
  <c r="F46" i="4"/>
  <c r="G46" i="4" s="1"/>
  <c r="R45" i="4"/>
  <c r="N45" i="4"/>
  <c r="O45" i="4" s="1"/>
  <c r="L45" i="4"/>
  <c r="M45" i="4" s="1"/>
  <c r="J45" i="4"/>
  <c r="K45" i="4" s="1"/>
  <c r="H45" i="4"/>
  <c r="I45" i="4" s="1"/>
  <c r="F45" i="4"/>
  <c r="G45" i="4" s="1"/>
  <c r="R44" i="4"/>
  <c r="N44" i="4"/>
  <c r="O44" i="4" s="1"/>
  <c r="M44" i="4"/>
  <c r="L44" i="4"/>
  <c r="J44" i="4"/>
  <c r="K44" i="4" s="1"/>
  <c r="H44" i="4"/>
  <c r="I44" i="4" s="1"/>
  <c r="F44" i="4"/>
  <c r="G44" i="4" s="1"/>
  <c r="R43" i="4"/>
  <c r="N43" i="4"/>
  <c r="O43" i="4" s="1"/>
  <c r="L43" i="4"/>
  <c r="M43" i="4" s="1"/>
  <c r="J43" i="4"/>
  <c r="K43" i="4" s="1"/>
  <c r="I43" i="4"/>
  <c r="P43" i="4" s="1"/>
  <c r="H43" i="4"/>
  <c r="F43" i="4"/>
  <c r="G43" i="4" s="1"/>
  <c r="R42" i="4"/>
  <c r="N42" i="4"/>
  <c r="O42" i="4" s="1"/>
  <c r="L42" i="4"/>
  <c r="M42" i="4" s="1"/>
  <c r="J42" i="4"/>
  <c r="K42" i="4" s="1"/>
  <c r="H42" i="4"/>
  <c r="I42" i="4" s="1"/>
  <c r="F42" i="4"/>
  <c r="G42" i="4" s="1"/>
  <c r="R41" i="4"/>
  <c r="N41" i="4"/>
  <c r="O41" i="4" s="1"/>
  <c r="L41" i="4"/>
  <c r="M41" i="4" s="1"/>
  <c r="J41" i="4"/>
  <c r="K41" i="4" s="1"/>
  <c r="H41" i="4"/>
  <c r="I41" i="4" s="1"/>
  <c r="F41" i="4"/>
  <c r="G41" i="4" s="1"/>
  <c r="R40" i="4"/>
  <c r="N40" i="4"/>
  <c r="O40" i="4" s="1"/>
  <c r="M40" i="4"/>
  <c r="L40" i="4"/>
  <c r="J40" i="4"/>
  <c r="K40" i="4" s="1"/>
  <c r="H40" i="4"/>
  <c r="I40" i="4" s="1"/>
  <c r="P40" i="4" s="1"/>
  <c r="F40" i="4"/>
  <c r="G40" i="4" s="1"/>
  <c r="R39" i="4"/>
  <c r="N39" i="4"/>
  <c r="O39" i="4" s="1"/>
  <c r="L39" i="4"/>
  <c r="M39" i="4" s="1"/>
  <c r="J39" i="4"/>
  <c r="K39" i="4" s="1"/>
  <c r="I39" i="4"/>
  <c r="H39" i="4"/>
  <c r="F39" i="4"/>
  <c r="G39" i="4" s="1"/>
  <c r="R38" i="4"/>
  <c r="N38" i="4"/>
  <c r="O38" i="4" s="1"/>
  <c r="L38" i="4"/>
  <c r="M38" i="4" s="1"/>
  <c r="J38" i="4"/>
  <c r="K38" i="4" s="1"/>
  <c r="H38" i="4"/>
  <c r="I38" i="4" s="1"/>
  <c r="P38" i="4" s="1"/>
  <c r="F38" i="4"/>
  <c r="G38" i="4" s="1"/>
  <c r="R37" i="4"/>
  <c r="N37" i="4"/>
  <c r="O37" i="4" s="1"/>
  <c r="L37" i="4"/>
  <c r="M37" i="4" s="1"/>
  <c r="J37" i="4"/>
  <c r="K37" i="4" s="1"/>
  <c r="H37" i="4"/>
  <c r="I37" i="4" s="1"/>
  <c r="F37" i="4"/>
  <c r="G37" i="4" s="1"/>
  <c r="P37" i="4" s="1"/>
  <c r="R36" i="4"/>
  <c r="N36" i="4"/>
  <c r="O36" i="4" s="1"/>
  <c r="M36" i="4"/>
  <c r="L36" i="4"/>
  <c r="J36" i="4"/>
  <c r="K36" i="4" s="1"/>
  <c r="H36" i="4"/>
  <c r="I36" i="4" s="1"/>
  <c r="P36" i="4" s="1"/>
  <c r="F36" i="4"/>
  <c r="G36" i="4" s="1"/>
  <c r="R35" i="4"/>
  <c r="N35" i="4"/>
  <c r="O35" i="4" s="1"/>
  <c r="L35" i="4"/>
  <c r="M35" i="4" s="1"/>
  <c r="J35" i="4"/>
  <c r="K35" i="4" s="1"/>
  <c r="I35" i="4"/>
  <c r="P35" i="4" s="1"/>
  <c r="H35" i="4"/>
  <c r="F35" i="4"/>
  <c r="G35" i="4" s="1"/>
  <c r="R34" i="4"/>
  <c r="N34" i="4"/>
  <c r="O34" i="4" s="1"/>
  <c r="L34" i="4"/>
  <c r="M34" i="4" s="1"/>
  <c r="J34" i="4"/>
  <c r="K34" i="4" s="1"/>
  <c r="H34" i="4"/>
  <c r="I34" i="4" s="1"/>
  <c r="P34" i="4" s="1"/>
  <c r="F34" i="4"/>
  <c r="G34" i="4" s="1"/>
  <c r="R33" i="4"/>
  <c r="N33" i="4"/>
  <c r="O33" i="4" s="1"/>
  <c r="L33" i="4"/>
  <c r="M33" i="4" s="1"/>
  <c r="J33" i="4"/>
  <c r="K33" i="4" s="1"/>
  <c r="H33" i="4"/>
  <c r="I33" i="4" s="1"/>
  <c r="F33" i="4"/>
  <c r="G33" i="4" s="1"/>
  <c r="R32" i="4"/>
  <c r="N32" i="4"/>
  <c r="O32" i="4" s="1"/>
  <c r="M32" i="4"/>
  <c r="L32" i="4"/>
  <c r="J32" i="4"/>
  <c r="K32" i="4" s="1"/>
  <c r="H32" i="4"/>
  <c r="I32" i="4" s="1"/>
  <c r="P32" i="4" s="1"/>
  <c r="F32" i="4"/>
  <c r="G32" i="4" s="1"/>
  <c r="R31" i="4"/>
  <c r="N31" i="4"/>
  <c r="O31" i="4" s="1"/>
  <c r="L31" i="4"/>
  <c r="M31" i="4" s="1"/>
  <c r="J31" i="4"/>
  <c r="K31" i="4" s="1"/>
  <c r="I31" i="4"/>
  <c r="H31" i="4"/>
  <c r="F31" i="4"/>
  <c r="G31" i="4" s="1"/>
  <c r="R30" i="4"/>
  <c r="N30" i="4"/>
  <c r="O30" i="4" s="1"/>
  <c r="L30" i="4"/>
  <c r="M30" i="4" s="1"/>
  <c r="J30" i="4"/>
  <c r="K30" i="4" s="1"/>
  <c r="H30" i="4"/>
  <c r="I30" i="4" s="1"/>
  <c r="F30" i="4"/>
  <c r="G30" i="4" s="1"/>
  <c r="R29" i="4"/>
  <c r="N29" i="4"/>
  <c r="O29" i="4" s="1"/>
  <c r="L29" i="4"/>
  <c r="M29" i="4" s="1"/>
  <c r="J29" i="4"/>
  <c r="K29" i="4" s="1"/>
  <c r="H29" i="4"/>
  <c r="I29" i="4" s="1"/>
  <c r="F29" i="4"/>
  <c r="G29" i="4" s="1"/>
  <c r="P29" i="4" s="1"/>
  <c r="R28" i="4"/>
  <c r="N28" i="4"/>
  <c r="O28" i="4" s="1"/>
  <c r="M28" i="4"/>
  <c r="L28" i="4"/>
  <c r="J28" i="4"/>
  <c r="K28" i="4" s="1"/>
  <c r="H28" i="4"/>
  <c r="I28" i="4" s="1"/>
  <c r="P28" i="4" s="1"/>
  <c r="F28" i="4"/>
  <c r="G28" i="4" s="1"/>
  <c r="R27" i="4"/>
  <c r="N27" i="4"/>
  <c r="O27" i="4" s="1"/>
  <c r="L27" i="4"/>
  <c r="M27" i="4" s="1"/>
  <c r="J27" i="4"/>
  <c r="K27" i="4" s="1"/>
  <c r="I27" i="4"/>
  <c r="P27" i="4" s="1"/>
  <c r="H27" i="4"/>
  <c r="F27" i="4"/>
  <c r="G27" i="4" s="1"/>
  <c r="R26" i="4"/>
  <c r="N26" i="4"/>
  <c r="O26" i="4" s="1"/>
  <c r="L26" i="4"/>
  <c r="M26" i="4" s="1"/>
  <c r="J26" i="4"/>
  <c r="K26" i="4" s="1"/>
  <c r="H26" i="4"/>
  <c r="I26" i="4" s="1"/>
  <c r="P26" i="4" s="1"/>
  <c r="F26" i="4"/>
  <c r="G26" i="4" s="1"/>
  <c r="R25" i="4"/>
  <c r="N25" i="4"/>
  <c r="O25" i="4" s="1"/>
  <c r="L25" i="4"/>
  <c r="M25" i="4" s="1"/>
  <c r="J25" i="4"/>
  <c r="K25" i="4" s="1"/>
  <c r="H25" i="4"/>
  <c r="I25" i="4" s="1"/>
  <c r="F25" i="4"/>
  <c r="G25" i="4" s="1"/>
  <c r="R24" i="4"/>
  <c r="N24" i="4"/>
  <c r="O24" i="4" s="1"/>
  <c r="M24" i="4"/>
  <c r="L24" i="4"/>
  <c r="J24" i="4"/>
  <c r="K24" i="4" s="1"/>
  <c r="H24" i="4"/>
  <c r="I24" i="4" s="1"/>
  <c r="P24" i="4" s="1"/>
  <c r="F24" i="4"/>
  <c r="G24" i="4" s="1"/>
  <c r="R23" i="4"/>
  <c r="N23" i="4"/>
  <c r="O23" i="4" s="1"/>
  <c r="L23" i="4"/>
  <c r="M23" i="4" s="1"/>
  <c r="J23" i="4"/>
  <c r="K23" i="4" s="1"/>
  <c r="I23" i="4"/>
  <c r="H23" i="4"/>
  <c r="F23" i="4"/>
  <c r="G23" i="4" s="1"/>
  <c r="R22" i="4"/>
  <c r="N22" i="4"/>
  <c r="O22" i="4" s="1"/>
  <c r="L22" i="4"/>
  <c r="M22" i="4" s="1"/>
  <c r="J22" i="4"/>
  <c r="K22" i="4" s="1"/>
  <c r="H22" i="4"/>
  <c r="I22" i="4" s="1"/>
  <c r="P22" i="4" s="1"/>
  <c r="F22" i="4"/>
  <c r="G22" i="4" s="1"/>
  <c r="R21" i="4"/>
  <c r="N21" i="4"/>
  <c r="O21" i="4" s="1"/>
  <c r="L21" i="4"/>
  <c r="M21" i="4" s="1"/>
  <c r="J21" i="4"/>
  <c r="K21" i="4" s="1"/>
  <c r="H21" i="4"/>
  <c r="I21" i="4" s="1"/>
  <c r="F21" i="4"/>
  <c r="G21" i="4" s="1"/>
  <c r="P21" i="4" s="1"/>
  <c r="R20" i="4"/>
  <c r="N20" i="4"/>
  <c r="O20" i="4" s="1"/>
  <c r="M20" i="4"/>
  <c r="L20" i="4"/>
  <c r="J20" i="4"/>
  <c r="K20" i="4" s="1"/>
  <c r="H20" i="4"/>
  <c r="I20" i="4" s="1"/>
  <c r="P20" i="4" s="1"/>
  <c r="F20" i="4"/>
  <c r="G20" i="4" s="1"/>
  <c r="R19" i="4"/>
  <c r="N19" i="4"/>
  <c r="O19" i="4" s="1"/>
  <c r="L19" i="4"/>
  <c r="M19" i="4" s="1"/>
  <c r="J19" i="4"/>
  <c r="K19" i="4" s="1"/>
  <c r="I19" i="4"/>
  <c r="P19" i="4" s="1"/>
  <c r="H19" i="4"/>
  <c r="F19" i="4"/>
  <c r="G19" i="4" s="1"/>
  <c r="R18" i="4"/>
  <c r="N18" i="4"/>
  <c r="O18" i="4" s="1"/>
  <c r="L18" i="4"/>
  <c r="M18" i="4" s="1"/>
  <c r="J18" i="4"/>
  <c r="K18" i="4" s="1"/>
  <c r="H18" i="4"/>
  <c r="I18" i="4" s="1"/>
  <c r="F18" i="4"/>
  <c r="G18" i="4" s="1"/>
  <c r="R17" i="4"/>
  <c r="N17" i="4"/>
  <c r="O17" i="4" s="1"/>
  <c r="L17" i="4"/>
  <c r="M17" i="4" s="1"/>
  <c r="J17" i="4"/>
  <c r="K17" i="4" s="1"/>
  <c r="H17" i="4"/>
  <c r="I17" i="4" s="1"/>
  <c r="G17" i="4"/>
  <c r="F17" i="4"/>
  <c r="R16" i="4"/>
  <c r="O16" i="4"/>
  <c r="N16" i="4"/>
  <c r="L16" i="4"/>
  <c r="M16" i="4" s="1"/>
  <c r="K16" i="4"/>
  <c r="J16" i="4"/>
  <c r="H16" i="4"/>
  <c r="I16" i="4" s="1"/>
  <c r="G16" i="4"/>
  <c r="P16" i="4" s="1"/>
  <c r="F16" i="4"/>
  <c r="R15" i="4"/>
  <c r="O15" i="4"/>
  <c r="N15" i="4"/>
  <c r="L15" i="4"/>
  <c r="M15" i="4" s="1"/>
  <c r="K15" i="4"/>
  <c r="J15" i="4"/>
  <c r="H15" i="4"/>
  <c r="I15" i="4" s="1"/>
  <c r="G15" i="4"/>
  <c r="P15" i="4" s="1"/>
  <c r="F15" i="4"/>
  <c r="R14" i="4"/>
  <c r="O14" i="4"/>
  <c r="N14" i="4"/>
  <c r="L14" i="4"/>
  <c r="M14" i="4" s="1"/>
  <c r="K14" i="4"/>
  <c r="J14" i="4"/>
  <c r="H14" i="4"/>
  <c r="I14" i="4" s="1"/>
  <c r="G14" i="4"/>
  <c r="F14" i="4"/>
  <c r="R13" i="4"/>
  <c r="O13" i="4"/>
  <c r="N13" i="4"/>
  <c r="L13" i="4"/>
  <c r="M13" i="4" s="1"/>
  <c r="K13" i="4"/>
  <c r="J13" i="4"/>
  <c r="H13" i="4"/>
  <c r="I13" i="4" s="1"/>
  <c r="G13" i="4"/>
  <c r="F13" i="4"/>
  <c r="R12" i="4"/>
  <c r="O12" i="4"/>
  <c r="N12" i="4"/>
  <c r="L12" i="4"/>
  <c r="M12" i="4" s="1"/>
  <c r="K12" i="4"/>
  <c r="J12" i="4"/>
  <c r="H12" i="4"/>
  <c r="I12" i="4" s="1"/>
  <c r="G12" i="4"/>
  <c r="P12" i="4" s="1"/>
  <c r="F12" i="4"/>
  <c r="R11" i="4"/>
  <c r="O11" i="4"/>
  <c r="N11" i="4"/>
  <c r="L11" i="4"/>
  <c r="M11" i="4" s="1"/>
  <c r="K11" i="4"/>
  <c r="J11" i="4"/>
  <c r="H11" i="4"/>
  <c r="I11" i="4" s="1"/>
  <c r="G11" i="4"/>
  <c r="F11" i="4"/>
  <c r="R10" i="4"/>
  <c r="O10" i="4"/>
  <c r="N10" i="4"/>
  <c r="L10" i="4"/>
  <c r="M10" i="4" s="1"/>
  <c r="K10" i="4"/>
  <c r="J10" i="4"/>
  <c r="H10" i="4"/>
  <c r="I10" i="4" s="1"/>
  <c r="G10" i="4"/>
  <c r="F10" i="4"/>
  <c r="R9" i="4"/>
  <c r="O9" i="4"/>
  <c r="N9" i="4"/>
  <c r="L9" i="4"/>
  <c r="M9" i="4" s="1"/>
  <c r="K9" i="4"/>
  <c r="J9" i="4"/>
  <c r="H9" i="4"/>
  <c r="I9" i="4" s="1"/>
  <c r="G9" i="4"/>
  <c r="F9" i="4"/>
  <c r="R8" i="4"/>
  <c r="O8" i="4"/>
  <c r="N8" i="4"/>
  <c r="L8" i="4"/>
  <c r="M8" i="4" s="1"/>
  <c r="K8" i="4"/>
  <c r="J8" i="4"/>
  <c r="H8" i="4"/>
  <c r="I8" i="4" s="1"/>
  <c r="G8" i="4"/>
  <c r="P8" i="4" s="1"/>
  <c r="F8" i="4"/>
  <c r="R7" i="4"/>
  <c r="O7" i="4"/>
  <c r="N7" i="4"/>
  <c r="L7" i="4"/>
  <c r="M7" i="4" s="1"/>
  <c r="K7" i="4"/>
  <c r="J7" i="4"/>
  <c r="H7" i="4"/>
  <c r="I7" i="4" s="1"/>
  <c r="G7" i="4"/>
  <c r="F7" i="4"/>
  <c r="R6" i="4"/>
  <c r="O6" i="4"/>
  <c r="N6" i="4"/>
  <c r="L6" i="4"/>
  <c r="M6" i="4" s="1"/>
  <c r="K6" i="4"/>
  <c r="J6" i="4"/>
  <c r="H6" i="4"/>
  <c r="I6" i="4" s="1"/>
  <c r="G6" i="4"/>
  <c r="F6" i="4"/>
  <c r="R5" i="4"/>
  <c r="O5" i="4"/>
  <c r="N5" i="4"/>
  <c r="L5" i="4"/>
  <c r="M5" i="4" s="1"/>
  <c r="K5" i="4"/>
  <c r="J5" i="4"/>
  <c r="H5" i="4"/>
  <c r="I5" i="4" s="1"/>
  <c r="G5" i="4"/>
  <c r="F5" i="4"/>
  <c r="R4" i="4"/>
  <c r="O4" i="4"/>
  <c r="N4" i="4"/>
  <c r="L4" i="4"/>
  <c r="M4" i="4" s="1"/>
  <c r="K4" i="4"/>
  <c r="J4" i="4"/>
  <c r="H4" i="4"/>
  <c r="I4" i="4" s="1"/>
  <c r="G4" i="4"/>
  <c r="P4" i="4" s="1"/>
  <c r="F4" i="4"/>
  <c r="R3" i="4"/>
  <c r="O3" i="4"/>
  <c r="N3" i="4"/>
  <c r="L3" i="4"/>
  <c r="M3" i="4" s="1"/>
  <c r="K3" i="4"/>
  <c r="J3" i="4"/>
  <c r="H3" i="4"/>
  <c r="I3" i="4" s="1"/>
  <c r="G3" i="4"/>
  <c r="P3" i="4" s="1"/>
  <c r="P122" i="2"/>
  <c r="L122" i="2"/>
  <c r="M122" i="2" s="1"/>
  <c r="J122" i="2"/>
  <c r="K122" i="2" s="1"/>
  <c r="H122" i="2"/>
  <c r="I122" i="2" s="1"/>
  <c r="F122" i="2"/>
  <c r="G122" i="2" s="1"/>
  <c r="P121" i="2"/>
  <c r="L121" i="2"/>
  <c r="M121" i="2" s="1"/>
  <c r="J121" i="2"/>
  <c r="K121" i="2" s="1"/>
  <c r="H121" i="2"/>
  <c r="I121" i="2" s="1"/>
  <c r="F121" i="2"/>
  <c r="G121" i="2" s="1"/>
  <c r="P120" i="2"/>
  <c r="L120" i="2"/>
  <c r="M120" i="2" s="1"/>
  <c r="J120" i="2"/>
  <c r="K120" i="2" s="1"/>
  <c r="H120" i="2"/>
  <c r="I120" i="2" s="1"/>
  <c r="F120" i="2"/>
  <c r="G120" i="2" s="1"/>
  <c r="P119" i="2"/>
  <c r="L119" i="2"/>
  <c r="M119" i="2" s="1"/>
  <c r="J119" i="2"/>
  <c r="K119" i="2" s="1"/>
  <c r="H119" i="2"/>
  <c r="I119" i="2" s="1"/>
  <c r="F119" i="2"/>
  <c r="G119" i="2" s="1"/>
  <c r="N119" i="2" s="1"/>
  <c r="P118" i="2"/>
  <c r="L118" i="2"/>
  <c r="M118" i="2" s="1"/>
  <c r="J118" i="2"/>
  <c r="K118" i="2" s="1"/>
  <c r="H118" i="2"/>
  <c r="I118" i="2" s="1"/>
  <c r="F118" i="2"/>
  <c r="G118" i="2" s="1"/>
  <c r="P117" i="2"/>
  <c r="L117" i="2"/>
  <c r="M117" i="2" s="1"/>
  <c r="J117" i="2"/>
  <c r="K117" i="2" s="1"/>
  <c r="H117" i="2"/>
  <c r="I117" i="2" s="1"/>
  <c r="F117" i="2"/>
  <c r="G117" i="2" s="1"/>
  <c r="P116" i="2"/>
  <c r="L116" i="2"/>
  <c r="M116" i="2" s="1"/>
  <c r="J116" i="2"/>
  <c r="K116" i="2" s="1"/>
  <c r="H116" i="2"/>
  <c r="I116" i="2" s="1"/>
  <c r="F116" i="2"/>
  <c r="G116" i="2" s="1"/>
  <c r="P115" i="2"/>
  <c r="L115" i="2"/>
  <c r="M115" i="2" s="1"/>
  <c r="J115" i="2"/>
  <c r="K115" i="2" s="1"/>
  <c r="H115" i="2"/>
  <c r="I115" i="2" s="1"/>
  <c r="F115" i="2"/>
  <c r="G115" i="2" s="1"/>
  <c r="N115" i="2" s="1"/>
  <c r="P114" i="2"/>
  <c r="L114" i="2"/>
  <c r="M114" i="2" s="1"/>
  <c r="J114" i="2"/>
  <c r="K114" i="2" s="1"/>
  <c r="H114" i="2"/>
  <c r="I114" i="2" s="1"/>
  <c r="F114" i="2"/>
  <c r="G114" i="2" s="1"/>
  <c r="P90" i="2"/>
  <c r="L90" i="2"/>
  <c r="M90" i="2" s="1"/>
  <c r="J90" i="2"/>
  <c r="K90" i="2" s="1"/>
  <c r="H90" i="2"/>
  <c r="I90" i="2" s="1"/>
  <c r="F90" i="2"/>
  <c r="G90" i="2" s="1"/>
  <c r="P89" i="2"/>
  <c r="L89" i="2"/>
  <c r="M89" i="2" s="1"/>
  <c r="J89" i="2"/>
  <c r="K89" i="2" s="1"/>
  <c r="H89" i="2"/>
  <c r="I89" i="2" s="1"/>
  <c r="F89" i="2"/>
  <c r="G89" i="2" s="1"/>
  <c r="P88" i="2"/>
  <c r="L88" i="2"/>
  <c r="M88" i="2" s="1"/>
  <c r="J88" i="2"/>
  <c r="K88" i="2" s="1"/>
  <c r="H88" i="2"/>
  <c r="I88" i="2" s="1"/>
  <c r="F88" i="2"/>
  <c r="G88" i="2" s="1"/>
  <c r="N88" i="2" s="1"/>
  <c r="P87" i="2"/>
  <c r="L87" i="2"/>
  <c r="M87" i="2" s="1"/>
  <c r="J87" i="2"/>
  <c r="K87" i="2" s="1"/>
  <c r="H87" i="2"/>
  <c r="I87" i="2" s="1"/>
  <c r="F87" i="2"/>
  <c r="G87" i="2" s="1"/>
  <c r="P86" i="2"/>
  <c r="L86" i="2"/>
  <c r="M86" i="2" s="1"/>
  <c r="K86" i="2"/>
  <c r="J86" i="2"/>
  <c r="I86" i="2"/>
  <c r="F86" i="2"/>
  <c r="G86" i="2" s="1"/>
  <c r="N86" i="2" s="1"/>
  <c r="P85" i="2"/>
  <c r="L85" i="2"/>
  <c r="M85" i="2" s="1"/>
  <c r="K85" i="2"/>
  <c r="J85" i="2"/>
  <c r="I85" i="2"/>
  <c r="G85" i="2"/>
  <c r="N85" i="2" s="1"/>
  <c r="F85" i="2"/>
  <c r="P84" i="2"/>
  <c r="M84" i="2"/>
  <c r="L84" i="2"/>
  <c r="K84" i="2"/>
  <c r="J84" i="2"/>
  <c r="I84" i="2"/>
  <c r="G84" i="2"/>
  <c r="F84" i="2"/>
  <c r="P83" i="2"/>
  <c r="M83" i="2"/>
  <c r="L83" i="2"/>
  <c r="J83" i="2"/>
  <c r="K83" i="2" s="1"/>
  <c r="I83" i="2"/>
  <c r="N83" i="2" s="1"/>
  <c r="G83" i="2"/>
  <c r="F83" i="2"/>
  <c r="P82" i="2"/>
  <c r="L82" i="2"/>
  <c r="M82" i="2" s="1"/>
  <c r="J82" i="2"/>
  <c r="K82" i="2" s="1"/>
  <c r="H82" i="2"/>
  <c r="I82" i="2" s="1"/>
  <c r="F82" i="2"/>
  <c r="G82" i="2" s="1"/>
  <c r="N82" i="2" s="1"/>
  <c r="P81" i="2"/>
  <c r="M81" i="2"/>
  <c r="L81" i="2"/>
  <c r="J81" i="2"/>
  <c r="K81" i="2" s="1"/>
  <c r="H81" i="2"/>
  <c r="I81" i="2" s="1"/>
  <c r="F81" i="2"/>
  <c r="G81" i="2" s="1"/>
  <c r="P80" i="2"/>
  <c r="L80" i="2"/>
  <c r="M80" i="2" s="1"/>
  <c r="J80" i="2"/>
  <c r="K80" i="2" s="1"/>
  <c r="I80" i="2"/>
  <c r="F80" i="2"/>
  <c r="G80" i="2" s="1"/>
  <c r="P79" i="2"/>
  <c r="L79" i="2"/>
  <c r="M79" i="2" s="1"/>
  <c r="K79" i="2"/>
  <c r="J79" i="2"/>
  <c r="H79" i="2"/>
  <c r="I79" i="2" s="1"/>
  <c r="G79" i="2"/>
  <c r="N79" i="2" s="1"/>
  <c r="F79" i="2"/>
  <c r="P78" i="2"/>
  <c r="M78" i="2"/>
  <c r="L78" i="2"/>
  <c r="J78" i="2"/>
  <c r="K78" i="2" s="1"/>
  <c r="I78" i="2"/>
  <c r="F78" i="2"/>
  <c r="G78" i="2" s="1"/>
  <c r="N78" i="2" s="1"/>
  <c r="P77" i="2"/>
  <c r="L77" i="2"/>
  <c r="M77" i="2" s="1"/>
  <c r="K77" i="2"/>
  <c r="J77" i="2"/>
  <c r="I77" i="2"/>
  <c r="F77" i="2"/>
  <c r="G77" i="2" s="1"/>
  <c r="N77" i="2" s="1"/>
  <c r="P76" i="2"/>
  <c r="L76" i="2"/>
  <c r="M76" i="2" s="1"/>
  <c r="K76" i="2"/>
  <c r="J76" i="2"/>
  <c r="I76" i="2"/>
  <c r="F76" i="2"/>
  <c r="G76" i="2" s="1"/>
  <c r="N76" i="2" s="1"/>
  <c r="P75" i="2"/>
  <c r="M75" i="2"/>
  <c r="L75" i="2"/>
  <c r="J75" i="2"/>
  <c r="K75" i="2" s="1"/>
  <c r="H75" i="2"/>
  <c r="I75" i="2" s="1"/>
  <c r="F75" i="2"/>
  <c r="G75" i="2" s="1"/>
  <c r="P74" i="2"/>
  <c r="L74" i="2"/>
  <c r="M74" i="2" s="1"/>
  <c r="K74" i="2"/>
  <c r="J74" i="2"/>
  <c r="H74" i="2"/>
  <c r="I74" i="2" s="1"/>
  <c r="G74" i="2"/>
  <c r="N74" i="2" s="1"/>
  <c r="F74" i="2"/>
  <c r="P73" i="2"/>
  <c r="L73" i="2"/>
  <c r="M73" i="2" s="1"/>
  <c r="J73" i="2"/>
  <c r="K73" i="2" s="1"/>
  <c r="H73" i="2"/>
  <c r="I73" i="2" s="1"/>
  <c r="F73" i="2"/>
  <c r="G73" i="2" s="1"/>
  <c r="P72" i="2"/>
  <c r="L72" i="2"/>
  <c r="M72" i="2" s="1"/>
  <c r="K72" i="2"/>
  <c r="J72" i="2"/>
  <c r="H72" i="2"/>
  <c r="I72" i="2" s="1"/>
  <c r="F72" i="2"/>
  <c r="G72" i="2" s="1"/>
  <c r="N72" i="2" s="1"/>
  <c r="P71" i="2"/>
  <c r="L71" i="2"/>
  <c r="M71" i="2" s="1"/>
  <c r="J71" i="2"/>
  <c r="K71" i="2" s="1"/>
  <c r="I71" i="2"/>
  <c r="H71" i="2"/>
  <c r="F71" i="2"/>
  <c r="G71" i="2" s="1"/>
  <c r="P70" i="2"/>
  <c r="L70" i="2"/>
  <c r="M70" i="2" s="1"/>
  <c r="J70" i="2"/>
  <c r="K70" i="2" s="1"/>
  <c r="H70" i="2"/>
  <c r="I70" i="2" s="1"/>
  <c r="F70" i="2"/>
  <c r="G70" i="2" s="1"/>
  <c r="N70" i="2" s="1"/>
  <c r="P69" i="2"/>
  <c r="M69" i="2"/>
  <c r="L69" i="2"/>
  <c r="J69" i="2"/>
  <c r="K69" i="2" s="1"/>
  <c r="I69" i="2"/>
  <c r="H69" i="2"/>
  <c r="F69" i="2"/>
  <c r="G69" i="2" s="1"/>
  <c r="P68" i="2"/>
  <c r="L68" i="2"/>
  <c r="M68" i="2" s="1"/>
  <c r="J68" i="2"/>
  <c r="K68" i="2" s="1"/>
  <c r="H68" i="2"/>
  <c r="I68" i="2" s="1"/>
  <c r="N68" i="2" s="1"/>
  <c r="G68" i="2"/>
  <c r="F68" i="2"/>
  <c r="P67" i="2"/>
  <c r="M67" i="2"/>
  <c r="L67" i="2"/>
  <c r="J67" i="2"/>
  <c r="K67" i="2" s="1"/>
  <c r="I67" i="2"/>
  <c r="N67" i="2" s="1"/>
  <c r="H67" i="2"/>
  <c r="F67" i="2"/>
  <c r="G67" i="2" s="1"/>
  <c r="P66" i="2"/>
  <c r="L66" i="2"/>
  <c r="M66" i="2" s="1"/>
  <c r="J66" i="2"/>
  <c r="K66" i="2" s="1"/>
  <c r="H66" i="2"/>
  <c r="I66" i="2" s="1"/>
  <c r="N66" i="2" s="1"/>
  <c r="G66" i="2"/>
  <c r="F66" i="2"/>
  <c r="P65" i="2"/>
  <c r="M65" i="2"/>
  <c r="L65" i="2"/>
  <c r="J65" i="2"/>
  <c r="K65" i="2" s="1"/>
  <c r="I65" i="2"/>
  <c r="N65" i="2" s="1"/>
  <c r="H65" i="2"/>
  <c r="F65" i="2"/>
  <c r="G65" i="2" s="1"/>
  <c r="P64" i="2"/>
  <c r="L64" i="2"/>
  <c r="M64" i="2" s="1"/>
  <c r="J64" i="2"/>
  <c r="K64" i="2" s="1"/>
  <c r="H64" i="2"/>
  <c r="I64" i="2" s="1"/>
  <c r="G64" i="2"/>
  <c r="F64" i="2"/>
  <c r="P63" i="2"/>
  <c r="M63" i="2"/>
  <c r="L63" i="2"/>
  <c r="J63" i="2"/>
  <c r="K63" i="2" s="1"/>
  <c r="I63" i="2"/>
  <c r="N63" i="2" s="1"/>
  <c r="H63" i="2"/>
  <c r="F63" i="2"/>
  <c r="G63" i="2" s="1"/>
  <c r="P62" i="2"/>
  <c r="L62" i="2"/>
  <c r="M62" i="2" s="1"/>
  <c r="J62" i="2"/>
  <c r="K62" i="2" s="1"/>
  <c r="H62" i="2"/>
  <c r="I62" i="2" s="1"/>
  <c r="G62" i="2"/>
  <c r="F62" i="2"/>
  <c r="P61" i="2"/>
  <c r="M61" i="2"/>
  <c r="L61" i="2"/>
  <c r="J61" i="2"/>
  <c r="K61" i="2" s="1"/>
  <c r="I61" i="2"/>
  <c r="N61" i="2" s="1"/>
  <c r="H61" i="2"/>
  <c r="F61" i="2"/>
  <c r="G61" i="2" s="1"/>
  <c r="P60" i="2"/>
  <c r="L60" i="2"/>
  <c r="M60" i="2" s="1"/>
  <c r="J60" i="2"/>
  <c r="K60" i="2" s="1"/>
  <c r="H60" i="2"/>
  <c r="I60" i="2" s="1"/>
  <c r="G60" i="2"/>
  <c r="N60" i="2" s="1"/>
  <c r="F60" i="2"/>
  <c r="P59" i="2"/>
  <c r="M59" i="2"/>
  <c r="L59" i="2"/>
  <c r="J59" i="2"/>
  <c r="K59" i="2" s="1"/>
  <c r="H59" i="2"/>
  <c r="I59" i="2" s="1"/>
  <c r="N59" i="2" s="1"/>
  <c r="F59" i="2"/>
  <c r="G59" i="2" s="1"/>
  <c r="P58" i="2"/>
  <c r="L58" i="2"/>
  <c r="M58" i="2" s="1"/>
  <c r="J58" i="2"/>
  <c r="K58" i="2" s="1"/>
  <c r="H58" i="2"/>
  <c r="I58" i="2" s="1"/>
  <c r="G58" i="2"/>
  <c r="N58" i="2" s="1"/>
  <c r="F58" i="2"/>
  <c r="P57" i="2"/>
  <c r="M57" i="2"/>
  <c r="L57" i="2"/>
  <c r="J57" i="2"/>
  <c r="K57" i="2" s="1"/>
  <c r="H57" i="2"/>
  <c r="I57" i="2" s="1"/>
  <c r="N57" i="2" s="1"/>
  <c r="F57" i="2"/>
  <c r="G57" i="2" s="1"/>
  <c r="P56" i="2"/>
  <c r="L56" i="2"/>
  <c r="M56" i="2" s="1"/>
  <c r="J56" i="2"/>
  <c r="K56" i="2" s="1"/>
  <c r="H56" i="2"/>
  <c r="I56" i="2" s="1"/>
  <c r="G56" i="2"/>
  <c r="N56" i="2" s="1"/>
  <c r="F56" i="2"/>
  <c r="P55" i="2"/>
  <c r="M55" i="2"/>
  <c r="L55" i="2"/>
  <c r="J55" i="2"/>
  <c r="K55" i="2" s="1"/>
  <c r="H55" i="2"/>
  <c r="I55" i="2" s="1"/>
  <c r="N55" i="2" s="1"/>
  <c r="F55" i="2"/>
  <c r="G55" i="2" s="1"/>
  <c r="P54" i="2"/>
  <c r="L54" i="2"/>
  <c r="M54" i="2" s="1"/>
  <c r="J54" i="2"/>
  <c r="K54" i="2" s="1"/>
  <c r="H54" i="2"/>
  <c r="I54" i="2" s="1"/>
  <c r="G54" i="2"/>
  <c r="F54" i="2"/>
  <c r="P53" i="2"/>
  <c r="M53" i="2"/>
  <c r="L53" i="2"/>
  <c r="J53" i="2"/>
  <c r="K53" i="2" s="1"/>
  <c r="H53" i="2"/>
  <c r="I53" i="2" s="1"/>
  <c r="N53" i="2" s="1"/>
  <c r="F53" i="2"/>
  <c r="G53" i="2" s="1"/>
  <c r="P52" i="2"/>
  <c r="L52" i="2"/>
  <c r="M52" i="2" s="1"/>
  <c r="J52" i="2"/>
  <c r="K52" i="2" s="1"/>
  <c r="H52" i="2"/>
  <c r="I52" i="2" s="1"/>
  <c r="G52" i="2"/>
  <c r="F52" i="2"/>
  <c r="P51" i="2"/>
  <c r="M51" i="2"/>
  <c r="L51" i="2"/>
  <c r="J51" i="2"/>
  <c r="K51" i="2" s="1"/>
  <c r="I51" i="2"/>
  <c r="H51" i="2"/>
  <c r="F51" i="2"/>
  <c r="G51" i="2" s="1"/>
  <c r="P50" i="2"/>
  <c r="L50" i="2"/>
  <c r="M50" i="2" s="1"/>
  <c r="K50" i="2"/>
  <c r="J50" i="2"/>
  <c r="H50" i="2"/>
  <c r="I50" i="2" s="1"/>
  <c r="G50" i="2"/>
  <c r="F50" i="2"/>
  <c r="P49" i="2"/>
  <c r="M49" i="2"/>
  <c r="L49" i="2"/>
  <c r="J49" i="2"/>
  <c r="K49" i="2" s="1"/>
  <c r="I49" i="2"/>
  <c r="N49" i="2" s="1"/>
  <c r="H49" i="2"/>
  <c r="F49" i="2"/>
  <c r="G49" i="2" s="1"/>
  <c r="P48" i="2"/>
  <c r="L48" i="2"/>
  <c r="M48" i="2" s="1"/>
  <c r="K48" i="2"/>
  <c r="J48" i="2"/>
  <c r="H48" i="2"/>
  <c r="I48" i="2" s="1"/>
  <c r="G48" i="2"/>
  <c r="N48" i="2" s="1"/>
  <c r="F48" i="2"/>
  <c r="P47" i="2"/>
  <c r="M47" i="2"/>
  <c r="L47" i="2"/>
  <c r="J47" i="2"/>
  <c r="K47" i="2" s="1"/>
  <c r="I47" i="2"/>
  <c r="H47" i="2"/>
  <c r="F47" i="2"/>
  <c r="G47" i="2" s="1"/>
  <c r="N47" i="2" s="1"/>
  <c r="P46" i="2"/>
  <c r="L46" i="2"/>
  <c r="M46" i="2" s="1"/>
  <c r="K46" i="2"/>
  <c r="J46" i="2"/>
  <c r="H46" i="2"/>
  <c r="I46" i="2" s="1"/>
  <c r="G46" i="2"/>
  <c r="F46" i="2"/>
  <c r="P45" i="2"/>
  <c r="M45" i="2"/>
  <c r="L45" i="2"/>
  <c r="J45" i="2"/>
  <c r="K45" i="2" s="1"/>
  <c r="I45" i="2"/>
  <c r="H45" i="2"/>
  <c r="F45" i="2"/>
  <c r="G45" i="2" s="1"/>
  <c r="N45" i="2" s="1"/>
  <c r="P44" i="2"/>
  <c r="L44" i="2"/>
  <c r="M44" i="2" s="1"/>
  <c r="K44" i="2"/>
  <c r="J44" i="2"/>
  <c r="H44" i="2"/>
  <c r="I44" i="2" s="1"/>
  <c r="G44" i="2"/>
  <c r="F44" i="2"/>
  <c r="P43" i="2"/>
  <c r="M43" i="2"/>
  <c r="L43" i="2"/>
  <c r="J43" i="2"/>
  <c r="K43" i="2" s="1"/>
  <c r="I43" i="2"/>
  <c r="H43" i="2"/>
  <c r="F43" i="2"/>
  <c r="G43" i="2" s="1"/>
  <c r="N43" i="2" s="1"/>
  <c r="P42" i="2"/>
  <c r="L42" i="2"/>
  <c r="M42" i="2" s="1"/>
  <c r="K42" i="2"/>
  <c r="J42" i="2"/>
  <c r="H42" i="2"/>
  <c r="I42" i="2" s="1"/>
  <c r="G42" i="2"/>
  <c r="F42" i="2"/>
  <c r="P41" i="2"/>
  <c r="M41" i="2"/>
  <c r="L41" i="2"/>
  <c r="J41" i="2"/>
  <c r="K41" i="2" s="1"/>
  <c r="I41" i="2"/>
  <c r="N41" i="2" s="1"/>
  <c r="H41" i="2"/>
  <c r="F41" i="2"/>
  <c r="G41" i="2" s="1"/>
  <c r="P40" i="2"/>
  <c r="L40" i="2"/>
  <c r="M40" i="2" s="1"/>
  <c r="K40" i="2"/>
  <c r="J40" i="2"/>
  <c r="H40" i="2"/>
  <c r="I40" i="2" s="1"/>
  <c r="G40" i="2"/>
  <c r="N40" i="2" s="1"/>
  <c r="F40" i="2"/>
  <c r="P39" i="2"/>
  <c r="M39" i="2"/>
  <c r="L39" i="2"/>
  <c r="J39" i="2"/>
  <c r="K39" i="2" s="1"/>
  <c r="I39" i="2"/>
  <c r="H39" i="2"/>
  <c r="F39" i="2"/>
  <c r="G39" i="2" s="1"/>
  <c r="N39" i="2" s="1"/>
  <c r="P38" i="2"/>
  <c r="L38" i="2"/>
  <c r="M38" i="2" s="1"/>
  <c r="K38" i="2"/>
  <c r="J38" i="2"/>
  <c r="H38" i="2"/>
  <c r="I38" i="2" s="1"/>
  <c r="G38" i="2"/>
  <c r="F38" i="2"/>
  <c r="P37" i="2"/>
  <c r="M37" i="2"/>
  <c r="L37" i="2"/>
  <c r="J37" i="2"/>
  <c r="K37" i="2" s="1"/>
  <c r="I37" i="2"/>
  <c r="H37" i="2"/>
  <c r="F37" i="2"/>
  <c r="G37" i="2" s="1"/>
  <c r="N37" i="2" s="1"/>
  <c r="P36" i="2"/>
  <c r="L36" i="2"/>
  <c r="M36" i="2" s="1"/>
  <c r="K36" i="2"/>
  <c r="J36" i="2"/>
  <c r="H36" i="2"/>
  <c r="I36" i="2" s="1"/>
  <c r="G36" i="2"/>
  <c r="F36" i="2"/>
  <c r="P35" i="2"/>
  <c r="M35" i="2"/>
  <c r="L35" i="2"/>
  <c r="J35" i="2"/>
  <c r="K35" i="2" s="1"/>
  <c r="I35" i="2"/>
  <c r="H35" i="2"/>
  <c r="F35" i="2"/>
  <c r="G35" i="2" s="1"/>
  <c r="N35" i="2" s="1"/>
  <c r="P34" i="2"/>
  <c r="L34" i="2"/>
  <c r="M34" i="2" s="1"/>
  <c r="K34" i="2"/>
  <c r="J34" i="2"/>
  <c r="H34" i="2"/>
  <c r="I34" i="2" s="1"/>
  <c r="G34" i="2"/>
  <c r="F34" i="2"/>
  <c r="P33" i="2"/>
  <c r="M33" i="2"/>
  <c r="L33" i="2"/>
  <c r="J33" i="2"/>
  <c r="K33" i="2" s="1"/>
  <c r="I33" i="2"/>
  <c r="N33" i="2" s="1"/>
  <c r="H33" i="2"/>
  <c r="F33" i="2"/>
  <c r="G33" i="2" s="1"/>
  <c r="P32" i="2"/>
  <c r="L32" i="2"/>
  <c r="M32" i="2" s="1"/>
  <c r="K32" i="2"/>
  <c r="J32" i="2"/>
  <c r="H32" i="2"/>
  <c r="I32" i="2" s="1"/>
  <c r="G32" i="2"/>
  <c r="N32" i="2" s="1"/>
  <c r="F32" i="2"/>
  <c r="P31" i="2"/>
  <c r="M31" i="2"/>
  <c r="L31" i="2"/>
  <c r="J31" i="2"/>
  <c r="K31" i="2" s="1"/>
  <c r="I31" i="2"/>
  <c r="H31" i="2"/>
  <c r="F31" i="2"/>
  <c r="G31" i="2" s="1"/>
  <c r="N31" i="2" s="1"/>
  <c r="P30" i="2"/>
  <c r="L30" i="2"/>
  <c r="M30" i="2" s="1"/>
  <c r="K30" i="2"/>
  <c r="J30" i="2"/>
  <c r="H30" i="2"/>
  <c r="I30" i="2" s="1"/>
  <c r="G30" i="2"/>
  <c r="F30" i="2"/>
  <c r="P29" i="2"/>
  <c r="M29" i="2"/>
  <c r="L29" i="2"/>
  <c r="J29" i="2"/>
  <c r="K29" i="2" s="1"/>
  <c r="I29" i="2"/>
  <c r="H29" i="2"/>
  <c r="F29" i="2"/>
  <c r="G29" i="2" s="1"/>
  <c r="N29" i="2" s="1"/>
  <c r="P28" i="2"/>
  <c r="L28" i="2"/>
  <c r="M28" i="2" s="1"/>
  <c r="K28" i="2"/>
  <c r="J28" i="2"/>
  <c r="H28" i="2"/>
  <c r="I28" i="2" s="1"/>
  <c r="G28" i="2"/>
  <c r="F28" i="2"/>
  <c r="P27" i="2"/>
  <c r="M27" i="2"/>
  <c r="L27" i="2"/>
  <c r="J27" i="2"/>
  <c r="K27" i="2" s="1"/>
  <c r="I27" i="2"/>
  <c r="N27" i="2" s="1"/>
  <c r="H27" i="2"/>
  <c r="F27" i="2"/>
  <c r="G27" i="2" s="1"/>
  <c r="P26" i="2"/>
  <c r="L26" i="2"/>
  <c r="M26" i="2" s="1"/>
  <c r="K26" i="2"/>
  <c r="J26" i="2"/>
  <c r="H26" i="2"/>
  <c r="I26" i="2" s="1"/>
  <c r="G26" i="2"/>
  <c r="F26" i="2"/>
  <c r="P25" i="2"/>
  <c r="M25" i="2"/>
  <c r="L25" i="2"/>
  <c r="J25" i="2"/>
  <c r="K25" i="2" s="1"/>
  <c r="I25" i="2"/>
  <c r="N25" i="2" s="1"/>
  <c r="H25" i="2"/>
  <c r="F25" i="2"/>
  <c r="G25" i="2" s="1"/>
  <c r="P24" i="2"/>
  <c r="L24" i="2"/>
  <c r="M24" i="2" s="1"/>
  <c r="K24" i="2"/>
  <c r="J24" i="2"/>
  <c r="H24" i="2"/>
  <c r="I24" i="2" s="1"/>
  <c r="G24" i="2"/>
  <c r="N24" i="2" s="1"/>
  <c r="F24" i="2"/>
  <c r="P23" i="2"/>
  <c r="M23" i="2"/>
  <c r="L23" i="2"/>
  <c r="J23" i="2"/>
  <c r="K23" i="2" s="1"/>
  <c r="I23" i="2"/>
  <c r="H23" i="2"/>
  <c r="F23" i="2"/>
  <c r="G23" i="2" s="1"/>
  <c r="N23" i="2" s="1"/>
  <c r="P22" i="2"/>
  <c r="L22" i="2"/>
  <c r="M22" i="2" s="1"/>
  <c r="K22" i="2"/>
  <c r="J22" i="2"/>
  <c r="H22" i="2"/>
  <c r="I22" i="2" s="1"/>
  <c r="G22" i="2"/>
  <c r="F22" i="2"/>
  <c r="P21" i="2"/>
  <c r="M21" i="2"/>
  <c r="L21" i="2"/>
  <c r="J21" i="2"/>
  <c r="K21" i="2" s="1"/>
  <c r="I21" i="2"/>
  <c r="H21" i="2"/>
  <c r="F21" i="2"/>
  <c r="G21" i="2" s="1"/>
  <c r="N21" i="2" s="1"/>
  <c r="P20" i="2"/>
  <c r="L20" i="2"/>
  <c r="M20" i="2" s="1"/>
  <c r="K20" i="2"/>
  <c r="J20" i="2"/>
  <c r="H20" i="2"/>
  <c r="I20" i="2" s="1"/>
  <c r="G20" i="2"/>
  <c r="F20" i="2"/>
  <c r="P19" i="2"/>
  <c r="M19" i="2"/>
  <c r="L19" i="2"/>
  <c r="J19" i="2"/>
  <c r="K19" i="2" s="1"/>
  <c r="I19" i="2"/>
  <c r="H19" i="2"/>
  <c r="F19" i="2"/>
  <c r="G19" i="2" s="1"/>
  <c r="N19" i="2" s="1"/>
  <c r="P18" i="2"/>
  <c r="L18" i="2"/>
  <c r="M18" i="2" s="1"/>
  <c r="K18" i="2"/>
  <c r="J18" i="2"/>
  <c r="H18" i="2"/>
  <c r="I18" i="2" s="1"/>
  <c r="G18" i="2"/>
  <c r="F18" i="2"/>
  <c r="P17" i="2"/>
  <c r="M17" i="2"/>
  <c r="L17" i="2"/>
  <c r="J17" i="2"/>
  <c r="K17" i="2" s="1"/>
  <c r="I17" i="2"/>
  <c r="N17" i="2" s="1"/>
  <c r="H17" i="2"/>
  <c r="F17" i="2"/>
  <c r="G17" i="2" s="1"/>
  <c r="P16" i="2"/>
  <c r="L16" i="2"/>
  <c r="M16" i="2" s="1"/>
  <c r="K16" i="2"/>
  <c r="J16" i="2"/>
  <c r="H16" i="2"/>
  <c r="I16" i="2" s="1"/>
  <c r="G16" i="2"/>
  <c r="N16" i="2" s="1"/>
  <c r="F16" i="2"/>
  <c r="P15" i="2"/>
  <c r="M15" i="2"/>
  <c r="L15" i="2"/>
  <c r="J15" i="2"/>
  <c r="K15" i="2" s="1"/>
  <c r="I15" i="2"/>
  <c r="N15" i="2" s="1"/>
  <c r="H15" i="2"/>
  <c r="F15" i="2"/>
  <c r="G15" i="2" s="1"/>
  <c r="P14" i="2"/>
  <c r="L14" i="2"/>
  <c r="M14" i="2" s="1"/>
  <c r="K14" i="2"/>
  <c r="J14" i="2"/>
  <c r="H14" i="2"/>
  <c r="I14" i="2" s="1"/>
  <c r="G14" i="2"/>
  <c r="F14" i="2"/>
  <c r="P13" i="2"/>
  <c r="M13" i="2"/>
  <c r="L13" i="2"/>
  <c r="J13" i="2"/>
  <c r="K13" i="2" s="1"/>
  <c r="I13" i="2"/>
  <c r="H13" i="2"/>
  <c r="F13" i="2"/>
  <c r="G13" i="2" s="1"/>
  <c r="N13" i="2" s="1"/>
  <c r="P12" i="2"/>
  <c r="L12" i="2"/>
  <c r="M12" i="2" s="1"/>
  <c r="K12" i="2"/>
  <c r="J12" i="2"/>
  <c r="H12" i="2"/>
  <c r="I12" i="2" s="1"/>
  <c r="G12" i="2"/>
  <c r="F12" i="2"/>
  <c r="P11" i="2"/>
  <c r="M11" i="2"/>
  <c r="L11" i="2"/>
  <c r="J11" i="2"/>
  <c r="K11" i="2" s="1"/>
  <c r="I11" i="2"/>
  <c r="H11" i="2"/>
  <c r="F11" i="2"/>
  <c r="G11" i="2" s="1"/>
  <c r="N11" i="2" s="1"/>
  <c r="P10" i="2"/>
  <c r="L10" i="2"/>
  <c r="M10" i="2" s="1"/>
  <c r="K10" i="2"/>
  <c r="J10" i="2"/>
  <c r="H10" i="2"/>
  <c r="I10" i="2" s="1"/>
  <c r="G10" i="2"/>
  <c r="F10" i="2"/>
  <c r="P9" i="2"/>
  <c r="M9" i="2"/>
  <c r="L9" i="2"/>
  <c r="J9" i="2"/>
  <c r="K9" i="2" s="1"/>
  <c r="I9" i="2"/>
  <c r="N9" i="2" s="1"/>
  <c r="H9" i="2"/>
  <c r="F9" i="2"/>
  <c r="G9" i="2" s="1"/>
  <c r="P8" i="2"/>
  <c r="L8" i="2"/>
  <c r="M8" i="2" s="1"/>
  <c r="K8" i="2"/>
  <c r="J8" i="2"/>
  <c r="H8" i="2"/>
  <c r="I8" i="2" s="1"/>
  <c r="G8" i="2"/>
  <c r="N8" i="2" s="1"/>
  <c r="F8" i="2"/>
  <c r="P7" i="2"/>
  <c r="M7" i="2"/>
  <c r="L7" i="2"/>
  <c r="J7" i="2"/>
  <c r="K7" i="2" s="1"/>
  <c r="I7" i="2"/>
  <c r="N7" i="2" s="1"/>
  <c r="H7" i="2"/>
  <c r="F7" i="2"/>
  <c r="G7" i="2" s="1"/>
  <c r="P6" i="2"/>
  <c r="L6" i="2"/>
  <c r="M6" i="2" s="1"/>
  <c r="K6" i="2"/>
  <c r="J6" i="2"/>
  <c r="H6" i="2"/>
  <c r="I6" i="2" s="1"/>
  <c r="G6" i="2"/>
  <c r="F6" i="2"/>
  <c r="P5" i="2"/>
  <c r="M5" i="2"/>
  <c r="L5" i="2"/>
  <c r="J5" i="2"/>
  <c r="K5" i="2" s="1"/>
  <c r="I5" i="2"/>
  <c r="H5" i="2"/>
  <c r="F5" i="2"/>
  <c r="G5" i="2" s="1"/>
  <c r="N5" i="2" s="1"/>
  <c r="P4" i="2"/>
  <c r="L4" i="2"/>
  <c r="M4" i="2" s="1"/>
  <c r="K4" i="2"/>
  <c r="J4" i="2"/>
  <c r="H4" i="2"/>
  <c r="I4" i="2" s="1"/>
  <c r="G4" i="2"/>
  <c r="F4" i="2"/>
  <c r="P18" i="4" l="1"/>
  <c r="P42" i="4"/>
  <c r="P45" i="4"/>
  <c r="P7" i="4"/>
  <c r="P11" i="4"/>
  <c r="P5" i="4"/>
  <c r="P9" i="4"/>
  <c r="P13" i="4"/>
  <c r="P17" i="4"/>
  <c r="P23" i="4"/>
  <c r="P25" i="4"/>
  <c r="P31" i="4"/>
  <c r="P33" i="4"/>
  <c r="P39" i="4"/>
  <c r="P41" i="4"/>
  <c r="P6" i="4"/>
  <c r="P10" i="4"/>
  <c r="P14" i="4"/>
  <c r="P30" i="4"/>
  <c r="P44" i="4"/>
  <c r="N4" i="2"/>
  <c r="N12" i="2"/>
  <c r="N20" i="2"/>
  <c r="N28" i="2"/>
  <c r="N36" i="2"/>
  <c r="N44" i="2"/>
  <c r="N6" i="2"/>
  <c r="N10" i="2"/>
  <c r="N18" i="2"/>
  <c r="N26" i="2"/>
  <c r="N34" i="2"/>
  <c r="N42" i="2"/>
  <c r="N50" i="2"/>
  <c r="N62" i="2"/>
  <c r="N64" i="2"/>
  <c r="N14" i="2"/>
  <c r="N22" i="2"/>
  <c r="N30" i="2"/>
  <c r="N38" i="2"/>
  <c r="N46" i="2"/>
  <c r="N51" i="2"/>
  <c r="N52" i="2"/>
  <c r="N54" i="2"/>
  <c r="N80" i="2"/>
  <c r="N69" i="2"/>
  <c r="N75" i="2"/>
  <c r="N89" i="2"/>
  <c r="N116" i="2"/>
  <c r="N120" i="2"/>
  <c r="N73" i="2"/>
  <c r="N90" i="2"/>
  <c r="N117" i="2"/>
  <c r="N121" i="2"/>
  <c r="N71" i="2"/>
  <c r="N81" i="2"/>
  <c r="N84" i="2"/>
  <c r="N87" i="2"/>
  <c r="N114" i="2"/>
  <c r="N118" i="2"/>
  <c r="N122" i="2"/>
</calcChain>
</file>

<file path=xl/sharedStrings.xml><?xml version="1.0" encoding="utf-8"?>
<sst xmlns="http://schemas.openxmlformats.org/spreadsheetml/2006/main" count="2348" uniqueCount="360">
  <si>
    <t>Итоговый протокол девушки 2013-2014 г.р.</t>
  </si>
  <si>
    <t>место</t>
  </si>
  <si>
    <t>Фамилия, имя, отчество</t>
  </si>
  <si>
    <t>дата рождения</t>
  </si>
  <si>
    <t xml:space="preserve">        Организация</t>
  </si>
  <si>
    <t>результат</t>
  </si>
  <si>
    <t>разряд</t>
  </si>
  <si>
    <t>Ф.И.О тренера</t>
  </si>
  <si>
    <t>Бег 60 метров девушки</t>
  </si>
  <si>
    <t>Чанова Дарья Александровна</t>
  </si>
  <si>
    <t xml:space="preserve"> Усть-Пристанская СОШ</t>
  </si>
  <si>
    <t>Лемайкина Е.А</t>
  </si>
  <si>
    <t xml:space="preserve">Гаврилюк Валерия Леонидовна </t>
  </si>
  <si>
    <t>КГБУ ДО "КСШОР"</t>
  </si>
  <si>
    <t>Никитина И.Ю</t>
  </si>
  <si>
    <t>Колина Мария Дмитриевна</t>
  </si>
  <si>
    <t>Стихеева Л.В.</t>
  </si>
  <si>
    <t>Давыденко Кира Денисовна</t>
  </si>
  <si>
    <t>МАУ ДО СШ 7</t>
  </si>
  <si>
    <t>Сивкова Е.В.</t>
  </si>
  <si>
    <t>Колпакова Ксения Алексеевна</t>
  </si>
  <si>
    <t>МБУ ДО "СШОР №2"</t>
  </si>
  <si>
    <t>Белозерова Н.Г.</t>
  </si>
  <si>
    <t>Волкова Елизавета Владимировна</t>
  </si>
  <si>
    <t>СШ ЗАТО Сибирский</t>
  </si>
  <si>
    <t>Клейн А.В.</t>
  </si>
  <si>
    <t>Княжнина Виталина Станиславовна</t>
  </si>
  <si>
    <t>Мантропова Милена Сергеевна</t>
  </si>
  <si>
    <t>Павловская СШ</t>
  </si>
  <si>
    <t>1ю</t>
  </si>
  <si>
    <t>Иващенко А.О.</t>
  </si>
  <si>
    <t>Каракулина Александра Дмитриевна</t>
  </si>
  <si>
    <t>Левченко И.А.</t>
  </si>
  <si>
    <t>Шумилова Ульяна Евгеньевна</t>
  </si>
  <si>
    <t>Сородоенко А.А.</t>
  </si>
  <si>
    <t>Перегудова Алина Владиславовна</t>
  </si>
  <si>
    <t>Таранец Владислава Германовна</t>
  </si>
  <si>
    <t>Клевцова Н.В. Уколова Ж.О.</t>
  </si>
  <si>
    <t>Яшкина Ксения Романовна</t>
  </si>
  <si>
    <t>Будовских С.В.; Будовских Н.В.</t>
  </si>
  <si>
    <t>Пепеляева Полина Александровна</t>
  </si>
  <si>
    <t>Толкачева Виктория Павловна</t>
  </si>
  <si>
    <t>Никишина И.Н.</t>
  </si>
  <si>
    <t>Денгоф Анастасия Александровна</t>
  </si>
  <si>
    <t>Мамонтовская СОШ</t>
  </si>
  <si>
    <t>Василенко И.М. Спицкая Д.В.</t>
  </si>
  <si>
    <t>Хохлова Дарья Дмитриевна</t>
  </si>
  <si>
    <t>Вигриянова Вероника Александровна</t>
  </si>
  <si>
    <t>2ю</t>
  </si>
  <si>
    <t>Кашлева Евангелина Дмитриевна</t>
  </si>
  <si>
    <t>Клюева Дарья Евгеньевна</t>
  </si>
  <si>
    <t>Козлова Ксения Сергеевна</t>
  </si>
  <si>
    <t>Семеновская Кира Константиновна</t>
  </si>
  <si>
    <t>Бруева О.В.</t>
  </si>
  <si>
    <t>Жданова Мария Сергеевна</t>
  </si>
  <si>
    <t>Спирина София Денисовна</t>
  </si>
  <si>
    <t>Кышова Мария Александровна</t>
  </si>
  <si>
    <t xml:space="preserve">Вельма Полина Владимировна </t>
  </si>
  <si>
    <t>Съедина Виктория Денисовна</t>
  </si>
  <si>
    <t>Куницына Виктория Максимовна</t>
  </si>
  <si>
    <t>Похорукова Анастасия Александровна</t>
  </si>
  <si>
    <t>МБОУ "Шипуновская СОШ №1"</t>
  </si>
  <si>
    <t>Кленова Т.Н</t>
  </si>
  <si>
    <t>Волкова Арина Константиновна</t>
  </si>
  <si>
    <t>МБУ ДО СП СШ № 2 г.Новоалтайск</t>
  </si>
  <si>
    <t>Блещавенко Г.К.</t>
  </si>
  <si>
    <t>Беленкова Мирослава Арсеньевна</t>
  </si>
  <si>
    <t>Шевелева Ю.А.</t>
  </si>
  <si>
    <t>Кузьмина Олеся Николаевна</t>
  </si>
  <si>
    <t>Колопельник Софья Степановна</t>
  </si>
  <si>
    <t>Ожогина Екатерина Викторовна</t>
  </si>
  <si>
    <t>Борисова Марина Игоревна</t>
  </si>
  <si>
    <t>МБОУ "Шипуновская СОШ им А.В. Луначарского"</t>
  </si>
  <si>
    <t>Игнатенко Милана Игоревна</t>
  </si>
  <si>
    <t>МБУ ДО "СШ г.Алейск"</t>
  </si>
  <si>
    <t>Сорокина Е.И.</t>
  </si>
  <si>
    <t>Потапова Кира Витальевна</t>
  </si>
  <si>
    <t>Татаринцева Василиса Максимовна</t>
  </si>
  <si>
    <t>Оксюта Софья Станиславовна</t>
  </si>
  <si>
    <t>3ю</t>
  </si>
  <si>
    <t>Сайденцаль Алиса Владимировна</t>
  </si>
  <si>
    <t>Болотова Софья Владиславовна</t>
  </si>
  <si>
    <t>Котова Вероника Евгеньевна</t>
  </si>
  <si>
    <t>Борцова Снежана Викторовна</t>
  </si>
  <si>
    <t>Балахнина Вероника Алексеевна</t>
  </si>
  <si>
    <t>АНО ДО СШ "Бочкари"</t>
  </si>
  <si>
    <t>Домникова М.И.</t>
  </si>
  <si>
    <t>Попова Мария Денисовна</t>
  </si>
  <si>
    <t>Денисова Т.К</t>
  </si>
  <si>
    <t>Волкова Виктория Романовна</t>
  </si>
  <si>
    <t>Исаева Ева Вячеславовна</t>
  </si>
  <si>
    <t>Полянская Арина Константиновна</t>
  </si>
  <si>
    <t>Шалаева Анастасия Олеговна</t>
  </si>
  <si>
    <t>Полякова Карина Сергеевна</t>
  </si>
  <si>
    <t>Симоненко Арина Дмитриевна</t>
  </si>
  <si>
    <t>Ронжина Софья Алексеевна</t>
  </si>
  <si>
    <t>б/р</t>
  </si>
  <si>
    <t>Тюжина Алина Михайловна</t>
  </si>
  <si>
    <t>Свинцова Софья Андреевна</t>
  </si>
  <si>
    <t>Франк Вера Андреевна</t>
  </si>
  <si>
    <t>Худяева Варвара Сергеевна</t>
  </si>
  <si>
    <t>Хрусталева Наталья Спартаковна</t>
  </si>
  <si>
    <t>Федорова Ксения Константиновна</t>
  </si>
  <si>
    <t>Воробьева Полина Романовна</t>
  </si>
  <si>
    <t>Орт Елизавета Станиславовна</t>
  </si>
  <si>
    <t>Пензева Диана Сергеевна</t>
  </si>
  <si>
    <t>Мельниченко Екатерина Александровна</t>
  </si>
  <si>
    <t>Серикова Мария Федоровна</t>
  </si>
  <si>
    <t>Ященко Полина Андреевна</t>
  </si>
  <si>
    <t>Мусатова Варвара Валентиновна</t>
  </si>
  <si>
    <t>Цыбинова Алиса Романовна</t>
  </si>
  <si>
    <t>Витман Софья Павловна</t>
  </si>
  <si>
    <t>Михайлова Екатерина Владимировна</t>
  </si>
  <si>
    <t>Клименко Елизавета Юрьевна</t>
  </si>
  <si>
    <t>DNS</t>
  </si>
  <si>
    <t>Заварза Софья Ильинична</t>
  </si>
  <si>
    <t>7.14.2014</t>
  </si>
  <si>
    <t>Первухина Ульяна Дмитриевна</t>
  </si>
  <si>
    <t>Легостаева Анастасия Александровна</t>
  </si>
  <si>
    <t>01.06.2013.</t>
  </si>
  <si>
    <t>Курушина Дарья Александровна</t>
  </si>
  <si>
    <t>Павленко Валерия Александровна</t>
  </si>
  <si>
    <t>Прыжок в длину  девушки 2013-2014г.р.</t>
  </si>
  <si>
    <t>Аржаева Арина Владимировна</t>
  </si>
  <si>
    <t>Татаринцева Арина Андреевна</t>
  </si>
  <si>
    <t>Галактионова Софья Александровна</t>
  </si>
  <si>
    <t>Сычева Ева Алексеевна</t>
  </si>
  <si>
    <t>Мустафаева Мария Андреевна</t>
  </si>
  <si>
    <t>Некрасова Валерия Александровна</t>
  </si>
  <si>
    <t>Боярская Варвара Денисовна</t>
  </si>
  <si>
    <t>Денисов А.А.</t>
  </si>
  <si>
    <t>Журавлева Полина Анатольевна</t>
  </si>
  <si>
    <t xml:space="preserve">                                                                                               Прыжок в высоту девушки 2013-2014 г.р.</t>
  </si>
  <si>
    <t>07.14.2014</t>
  </si>
  <si>
    <t>н/я</t>
  </si>
  <si>
    <t xml:space="preserve">                                                                                                     Бег 500 метров девушки 2013-2014</t>
  </si>
  <si>
    <t>1,25,8</t>
  </si>
  <si>
    <t>1,26,0</t>
  </si>
  <si>
    <t>1,28,2</t>
  </si>
  <si>
    <t>1,29,7</t>
  </si>
  <si>
    <t>1,32,5</t>
  </si>
  <si>
    <t>1,34,1</t>
  </si>
  <si>
    <t>1,34,3</t>
  </si>
  <si>
    <t>1,34,9</t>
  </si>
  <si>
    <t>1,36,5</t>
  </si>
  <si>
    <t>1,38,2</t>
  </si>
  <si>
    <t>1,38,4</t>
  </si>
  <si>
    <t>1,38,5</t>
  </si>
  <si>
    <t>1,39,0</t>
  </si>
  <si>
    <t>1,39,8</t>
  </si>
  <si>
    <t>1,40,5</t>
  </si>
  <si>
    <t>1,40,6</t>
  </si>
  <si>
    <t>1,41,0</t>
  </si>
  <si>
    <t>1,41,6</t>
  </si>
  <si>
    <t>1,41,7</t>
  </si>
  <si>
    <t>1,41,9</t>
  </si>
  <si>
    <t>1,42,0</t>
  </si>
  <si>
    <t>1,42,8</t>
  </si>
  <si>
    <t>1,43,6</t>
  </si>
  <si>
    <t>1,44,0</t>
  </si>
  <si>
    <t>1,44,1</t>
  </si>
  <si>
    <t>1,44,6</t>
  </si>
  <si>
    <t>1,44,8</t>
  </si>
  <si>
    <t>1,44,9</t>
  </si>
  <si>
    <t>1,45,1</t>
  </si>
  <si>
    <t>1,45,4</t>
  </si>
  <si>
    <t>1,46,2</t>
  </si>
  <si>
    <t>1,47,1</t>
  </si>
  <si>
    <t>1,47,3</t>
  </si>
  <si>
    <t>1,47,5</t>
  </si>
  <si>
    <t>1,47,9</t>
  </si>
  <si>
    <t>1,49,1</t>
  </si>
  <si>
    <t>1,49,5</t>
  </si>
  <si>
    <t>1,50,1</t>
  </si>
  <si>
    <t>1,50,6</t>
  </si>
  <si>
    <t>1,50,7</t>
  </si>
  <si>
    <t>1,51,2</t>
  </si>
  <si>
    <t>1,51,3</t>
  </si>
  <si>
    <t>1,51,4</t>
  </si>
  <si>
    <t>1,52,0</t>
  </si>
  <si>
    <t>1,52,1</t>
  </si>
  <si>
    <t>1,52,6</t>
  </si>
  <si>
    <t>1,52,9</t>
  </si>
  <si>
    <t>1,54,7</t>
  </si>
  <si>
    <t>1,55,7</t>
  </si>
  <si>
    <t>1,55,8</t>
  </si>
  <si>
    <t>1,56,8</t>
  </si>
  <si>
    <t>1,58,3</t>
  </si>
  <si>
    <t>1,58,9</t>
  </si>
  <si>
    <t>1,59,2</t>
  </si>
  <si>
    <t>1,59,4</t>
  </si>
  <si>
    <t>1,59,7</t>
  </si>
  <si>
    <t>2,04,9</t>
  </si>
  <si>
    <t>2,07,6</t>
  </si>
  <si>
    <t>2,08,3</t>
  </si>
  <si>
    <t>2,08,4</t>
  </si>
  <si>
    <t>2,08,8</t>
  </si>
  <si>
    <t>2,14,1</t>
  </si>
  <si>
    <t>2,24,9</t>
  </si>
  <si>
    <t>2,28,8</t>
  </si>
  <si>
    <t>Итоговый протокол</t>
  </si>
  <si>
    <t>Девушки 2013-2014 г.р.</t>
  </si>
  <si>
    <t>Место</t>
  </si>
  <si>
    <t>№ Нагрудный</t>
  </si>
  <si>
    <t>Фамилия, имя</t>
  </si>
  <si>
    <t>г. р.</t>
  </si>
  <si>
    <t>Очки</t>
  </si>
  <si>
    <t>Длина</t>
  </si>
  <si>
    <t>Высота</t>
  </si>
  <si>
    <t>500 метров</t>
  </si>
  <si>
    <t>Сумма Очков</t>
  </si>
  <si>
    <t>Разряд</t>
  </si>
  <si>
    <t>Тренер</t>
  </si>
  <si>
    <t>058</t>
  </si>
  <si>
    <t>Еремина Екатерина Максимовна</t>
  </si>
  <si>
    <t xml:space="preserve">                           </t>
  </si>
  <si>
    <t>ИТОГОВЫЙ    ПРОТОКОЛ   ЮНОШИ   2013-2014 г.р.</t>
  </si>
  <si>
    <t>№№</t>
  </si>
  <si>
    <t>Фамилия, имя,  отчество</t>
  </si>
  <si>
    <t>дата рожд</t>
  </si>
  <si>
    <t>Организация</t>
  </si>
  <si>
    <t>Ф.И.О. тренера</t>
  </si>
  <si>
    <t>Бег 60 метров юноши</t>
  </si>
  <si>
    <t>Тихонов Арсений Никитич</t>
  </si>
  <si>
    <t>Сербин Илья Константинович</t>
  </si>
  <si>
    <t>Романов Сергей Эдуардович</t>
  </si>
  <si>
    <t>Ярошик Семён Евгеньевич</t>
  </si>
  <si>
    <t>Сучков Родион Игоревич</t>
  </si>
  <si>
    <t>Кораблин Максим Романович</t>
  </si>
  <si>
    <t>МБОУ "Усть-Калманская СОШ"</t>
  </si>
  <si>
    <t>Коваленко О.В</t>
  </si>
  <si>
    <t>Антипов Степан Викторович</t>
  </si>
  <si>
    <t>Богомолов Артем Данилович</t>
  </si>
  <si>
    <t>Земсков Максим Сергеевич</t>
  </si>
  <si>
    <t>Павловских Артем Вадимович</t>
  </si>
  <si>
    <t>Николаев Андрей Николаевич</t>
  </si>
  <si>
    <t>Яшин Петр Игоревич</t>
  </si>
  <si>
    <t>Алутин Никита Денисович</t>
  </si>
  <si>
    <t>Макашов Владимир Александрович</t>
  </si>
  <si>
    <t>Григорьев Степан Алексеевич</t>
  </si>
  <si>
    <t xml:space="preserve">Жуков Александр Андреевич         </t>
  </si>
  <si>
    <t>Ожиганов Степан Михайлович</t>
  </si>
  <si>
    <t>Бакаляс Демид Николаевич</t>
  </si>
  <si>
    <t>Петров Авдей Антонович</t>
  </si>
  <si>
    <t>Суханов Алексей Александрович</t>
  </si>
  <si>
    <t>Есликовский Глеб Александрович</t>
  </si>
  <si>
    <t>Глущенко Марк Константинович</t>
  </si>
  <si>
    <t>Ибрагимов Алан Исмаилович</t>
  </si>
  <si>
    <t>Шаталов Анатолий Викторович</t>
  </si>
  <si>
    <t>Голешов Алексей Алексеевич</t>
  </si>
  <si>
    <t>Васильев Дмитрий Александрович</t>
  </si>
  <si>
    <t>Сорокин Макар Андреевич</t>
  </si>
  <si>
    <t>Зырянцев Александр Александрович</t>
  </si>
  <si>
    <t xml:space="preserve">Адодин Кирилл Евгеньевич </t>
  </si>
  <si>
    <t>Солоненко Кирилл Васильевич</t>
  </si>
  <si>
    <t>Долгих Вадим Александрович</t>
  </si>
  <si>
    <t>Соляник Александр Александрович</t>
  </si>
  <si>
    <t>Сидоров Александр Иванович</t>
  </si>
  <si>
    <t>Жигулин Матвей Вадимович</t>
  </si>
  <si>
    <t>Патраков Арсений Александрович</t>
  </si>
  <si>
    <t>Лазарев Родион Львович</t>
  </si>
  <si>
    <t>Клименко Виктор Владимирович</t>
  </si>
  <si>
    <t>Каракулин Максим Дмитриевич</t>
  </si>
  <si>
    <t xml:space="preserve">Волосков Сергей Кириллович </t>
  </si>
  <si>
    <t>Шагаев Егор Денисович</t>
  </si>
  <si>
    <t>Федюшкина Л.А.</t>
  </si>
  <si>
    <t>Черновалов Максим Александрович</t>
  </si>
  <si>
    <t>Веревкин Захар Павлович</t>
  </si>
  <si>
    <t>Гондаревский Семен Михайлович</t>
  </si>
  <si>
    <t>Мерклингер Александр Алесандрович</t>
  </si>
  <si>
    <t>Вакулов С.Э.</t>
  </si>
  <si>
    <t>Громов Антон Сергеевич</t>
  </si>
  <si>
    <t>Янголь Иван Дмитриевич</t>
  </si>
  <si>
    <t>Малышков Александр Александрович</t>
  </si>
  <si>
    <t xml:space="preserve">Середин Леонид Евгеньевич </t>
  </si>
  <si>
    <t>Иконников Роман Валерьевич</t>
  </si>
  <si>
    <t>Сурков Федор Станиславович</t>
  </si>
  <si>
    <t>Молодецкий Вячеслав Викторович</t>
  </si>
  <si>
    <t xml:space="preserve">Васильев Кирилл Дмитриевич </t>
  </si>
  <si>
    <t>Капитонов Александр Александрович</t>
  </si>
  <si>
    <t>Беллюсов Александр Николаевич</t>
  </si>
  <si>
    <t>Кармаев Антон Олегович</t>
  </si>
  <si>
    <t>Куницын Данил Максимович</t>
  </si>
  <si>
    <t>Шумихин Максим Александрович</t>
  </si>
  <si>
    <t xml:space="preserve">Подкопаев Руслан Ровшанович </t>
  </si>
  <si>
    <t>Васин Александр Алексеевич</t>
  </si>
  <si>
    <t>Цехановский Степан Денисович</t>
  </si>
  <si>
    <t>Шумилов Савелий Семенович</t>
  </si>
  <si>
    <t>Корольков Михаил Сергеевич</t>
  </si>
  <si>
    <t>Белянский Михаил Константинович</t>
  </si>
  <si>
    <t>Варламов Матвей Сергеевич</t>
  </si>
  <si>
    <t>Хохлов Тимур Дмитриевич</t>
  </si>
  <si>
    <t>Букреев Михаил Александрович</t>
  </si>
  <si>
    <t xml:space="preserve">                                                                                       Бег  600 метров юноши 2013-2014 г.р..</t>
  </si>
  <si>
    <t>1,47,0</t>
  </si>
  <si>
    <t>1,48,0</t>
  </si>
  <si>
    <t>1,49,6</t>
  </si>
  <si>
    <t>1,50,2</t>
  </si>
  <si>
    <t>1,50,3</t>
  </si>
  <si>
    <t>1,53,4</t>
  </si>
  <si>
    <t>1,55,0</t>
  </si>
  <si>
    <t>1,56,1</t>
  </si>
  <si>
    <t>1,57,5</t>
  </si>
  <si>
    <t>1,58,5</t>
  </si>
  <si>
    <t>1,58,8</t>
  </si>
  <si>
    <t>2,00,2</t>
  </si>
  <si>
    <t>2,03,0</t>
  </si>
  <si>
    <t>2,03,3</t>
  </si>
  <si>
    <t>2,03,4</t>
  </si>
  <si>
    <t>2,05,8</t>
  </si>
  <si>
    <t>2,06,3</t>
  </si>
  <si>
    <t>2,08,5</t>
  </si>
  <si>
    <t>2,08,6</t>
  </si>
  <si>
    <t>2,09,1</t>
  </si>
  <si>
    <t>2,09,4</t>
  </si>
  <si>
    <t>2,10,2</t>
  </si>
  <si>
    <t>2,10,3</t>
  </si>
  <si>
    <t>2,11,7</t>
  </si>
  <si>
    <t>2,11,8</t>
  </si>
  <si>
    <t>2,12,2</t>
  </si>
  <si>
    <t>2,13,1</t>
  </si>
  <si>
    <t>2,13,3</t>
  </si>
  <si>
    <t>2,16,9</t>
  </si>
  <si>
    <t>2,17,6</t>
  </si>
  <si>
    <t>2,17,7</t>
  </si>
  <si>
    <t>2,18,2</t>
  </si>
  <si>
    <t>2,18,5</t>
  </si>
  <si>
    <t>2,20,8</t>
  </si>
  <si>
    <t>2,20,9</t>
  </si>
  <si>
    <t>2,21,8</t>
  </si>
  <si>
    <t>2,22,4</t>
  </si>
  <si>
    <t>2,22,5</t>
  </si>
  <si>
    <t>2,23,1</t>
  </si>
  <si>
    <t>2,23,4</t>
  </si>
  <si>
    <t>2,23,8</t>
  </si>
  <si>
    <t>2,25,6</t>
  </si>
  <si>
    <t>2,27,2</t>
  </si>
  <si>
    <t>2,29,7</t>
  </si>
  <si>
    <t>2,30,8</t>
  </si>
  <si>
    <t>2,31,5</t>
  </si>
  <si>
    <t>2,33,1</t>
  </si>
  <si>
    <t>2,33,2</t>
  </si>
  <si>
    <t>2,33,8</t>
  </si>
  <si>
    <t>2,35,3</t>
  </si>
  <si>
    <t>2,35,6</t>
  </si>
  <si>
    <t>2,39,3</t>
  </si>
  <si>
    <t>2,40,5</t>
  </si>
  <si>
    <t>2,45,2</t>
  </si>
  <si>
    <t>2,49,4</t>
  </si>
  <si>
    <t>Клишин Родион Денисович</t>
  </si>
  <si>
    <t>2,51,9</t>
  </si>
  <si>
    <t>2,56,0</t>
  </si>
  <si>
    <t>3,20,6</t>
  </si>
  <si>
    <t>Булыгин Олег Денисович</t>
  </si>
  <si>
    <t xml:space="preserve">                                                                                               Прыжок в длину юноши 2013-2014 г.р.</t>
  </si>
  <si>
    <t>Щербатенко Денис Сергеевич</t>
  </si>
  <si>
    <t>Прыжок в высоту юноши 2013-2014 г.р.</t>
  </si>
  <si>
    <t xml:space="preserve">                                                                                                                         Итоговый      протокол     юноши    2014-2015 г.р.</t>
  </si>
  <si>
    <t>Мяч</t>
  </si>
  <si>
    <t>600 метров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</si>
</sst>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"/>
    <numFmt numFmtId="166" formatCode="dd\.mm\.yyyy"/>
  </numFmts>
  <fonts count="34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theme="1"/>
      <name val="Calibri Light"/>
      <family val="2"/>
      <charset val="204"/>
    </font>
    <font>
      <sz val="10"/>
      <name val="Calibri Light"/>
      <family val="2"/>
      <charset val="204"/>
    </font>
    <font>
      <sz val="10"/>
      <color rgb="FF000000"/>
      <name val="Calibri Light"/>
      <family val="2"/>
      <charset val="204"/>
    </font>
    <font>
      <sz val="8"/>
      <color theme="1"/>
      <name val="Calibri Light"/>
      <family val="2"/>
      <charset val="204"/>
    </font>
    <font>
      <sz val="8"/>
      <name val="Calibri Light"/>
      <family val="2"/>
      <charset val="204"/>
    </font>
    <font>
      <sz val="10"/>
      <color rgb="FFFF0000"/>
      <name val="Calibri Light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8"/>
      <color rgb="FF000000"/>
      <name val="Calibri Light"/>
      <family val="2"/>
      <charset val="204"/>
    </font>
    <font>
      <u/>
      <sz val="10"/>
      <color theme="1"/>
      <name val="Calibri Light"/>
      <family val="2"/>
      <charset val="204"/>
    </font>
    <font>
      <u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 Light"/>
      <family val="2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60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 inden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indent="1"/>
    </xf>
    <xf numFmtId="14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5" fillId="0" borderId="1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/>
    <xf numFmtId="166" fontId="5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0" applyNumberFormat="1" applyFont="1" applyBorder="1" applyAlignment="1">
      <alignment horizontal="center" shrinkToFit="1"/>
    </xf>
    <xf numFmtId="0" fontId="5" fillId="0" borderId="1" xfId="0" applyFont="1" applyBorder="1" applyAlignment="1">
      <alignment horizontal="center" shrinkToFit="1"/>
    </xf>
    <xf numFmtId="0" fontId="5" fillId="0" borderId="1" xfId="0" applyFont="1" applyBorder="1" applyAlignment="1">
      <alignment shrinkToFit="1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14" fontId="5" fillId="3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shrinkToFit="1"/>
    </xf>
    <xf numFmtId="0" fontId="5" fillId="0" borderId="1" xfId="0" applyFont="1" applyBorder="1" applyAlignment="1">
      <alignment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6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wrapText="1"/>
    </xf>
    <xf numFmtId="14" fontId="7" fillId="0" borderId="1" xfId="0" applyNumberFormat="1" applyFont="1" applyBorder="1" applyAlignment="1">
      <alignment horizontal="center" wrapText="1"/>
    </xf>
    <xf numFmtId="0" fontId="6" fillId="3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14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14" fontId="5" fillId="0" borderId="1" xfId="0" applyNumberFormat="1" applyFont="1" applyBorder="1" applyAlignment="1">
      <alignment horizontal="center" wrapText="1"/>
    </xf>
    <xf numFmtId="166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166" fontId="5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166" fontId="5" fillId="3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5" fillId="3" borderId="1" xfId="0" applyFont="1" applyFill="1" applyBorder="1" applyAlignment="1">
      <alignment wrapText="1"/>
    </xf>
    <xf numFmtId="166" fontId="5" fillId="3" borderId="1" xfId="0" applyNumberFormat="1" applyFont="1" applyFill="1" applyBorder="1" applyAlignment="1">
      <alignment horizontal="center" wrapText="1"/>
    </xf>
    <xf numFmtId="0" fontId="6" fillId="0" borderId="1" xfId="0" applyFont="1" applyBorder="1"/>
    <xf numFmtId="0" fontId="9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/>
    <xf numFmtId="14" fontId="5" fillId="3" borderId="3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4" xfId="0" applyFont="1" applyBorder="1"/>
    <xf numFmtId="14" fontId="5" fillId="0" borderId="5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14" fontId="7" fillId="0" borderId="3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 shrinkToFi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165" fontId="11" fillId="0" borderId="1" xfId="0" applyNumberFormat="1" applyFont="1" applyBorder="1" applyAlignment="1">
      <alignment horizontal="center" shrinkToFit="1"/>
    </xf>
    <xf numFmtId="0" fontId="11" fillId="0" borderId="1" xfId="0" applyFont="1" applyBorder="1" applyAlignment="1">
      <alignment shrinkToFit="1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 vertical="top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shrinkToFit="1"/>
    </xf>
    <xf numFmtId="0" fontId="14" fillId="0" borderId="1" xfId="0" applyFont="1" applyBorder="1" applyAlignment="1">
      <alignment horizontal="center" vertical="top"/>
    </xf>
    <xf numFmtId="0" fontId="14" fillId="3" borderId="1" xfId="0" applyFont="1" applyFill="1" applyBorder="1"/>
    <xf numFmtId="0" fontId="14" fillId="3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16" fillId="0" borderId="1" xfId="0" applyFont="1" applyBorder="1" applyAlignment="1">
      <alignment horizontal="center"/>
    </xf>
    <xf numFmtId="0" fontId="16" fillId="3" borderId="1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shrinkToFit="1"/>
    </xf>
    <xf numFmtId="165" fontId="2" fillId="0" borderId="0" xfId="0" applyNumberFormat="1" applyFont="1" applyAlignment="1">
      <alignment horizontal="center"/>
    </xf>
    <xf numFmtId="0" fontId="3" fillId="0" borderId="0" xfId="0" applyFont="1" applyAlignment="1">
      <alignment shrinkToFi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5" fontId="17" fillId="0" borderId="0" xfId="0" applyNumberFormat="1" applyFont="1" applyAlignment="1">
      <alignment vertical="center"/>
    </xf>
    <xf numFmtId="1" fontId="17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165" fontId="11" fillId="0" borderId="1" xfId="0" applyNumberFormat="1" applyFont="1" applyBorder="1" applyAlignment="1">
      <alignment horizontal="center" wrapText="1"/>
    </xf>
    <xf numFmtId="1" fontId="11" fillId="0" borderId="1" xfId="0" applyNumberFormat="1" applyFont="1" applyBorder="1" applyAlignment="1">
      <alignment horizontal="center"/>
    </xf>
    <xf numFmtId="0" fontId="5" fillId="0" borderId="1" xfId="1" applyFont="1" applyBorder="1" applyAlignment="1">
      <alignment horizontal="center" shrinkToFit="1"/>
    </xf>
    <xf numFmtId="14" fontId="5" fillId="3" borderId="6" xfId="0" applyNumberFormat="1" applyFont="1" applyFill="1" applyBorder="1" applyAlignment="1">
      <alignment horizontal="center"/>
    </xf>
    <xf numFmtId="0" fontId="5" fillId="0" borderId="6" xfId="0" applyFont="1" applyBorder="1" applyAlignment="1">
      <alignment horizontal="left"/>
    </xf>
    <xf numFmtId="165" fontId="5" fillId="3" borderId="6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165" fontId="5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14" fontId="5" fillId="0" borderId="1" xfId="0" applyNumberFormat="1" applyFont="1" applyBorder="1" applyAlignment="1">
      <alignment horizontal="center" vertical="top"/>
    </xf>
    <xf numFmtId="0" fontId="5" fillId="0" borderId="1" xfId="1" applyFont="1" applyBorder="1" applyAlignment="1">
      <alignment horizontal="center" wrapText="1"/>
    </xf>
    <xf numFmtId="14" fontId="5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5" fontId="5" fillId="3" borderId="0" xfId="0" applyNumberFormat="1" applyFont="1" applyFill="1" applyAlignment="1">
      <alignment horizontal="center" vertical="center"/>
    </xf>
    <xf numFmtId="0" fontId="5" fillId="3" borderId="1" xfId="0" applyFont="1" applyFill="1" applyBorder="1" applyAlignment="1">
      <alignment vertical="top" wrapText="1"/>
    </xf>
    <xf numFmtId="14" fontId="5" fillId="3" borderId="1" xfId="0" applyNumberFormat="1" applyFont="1" applyFill="1" applyBorder="1" applyAlignment="1">
      <alignment horizontal="center" vertical="top" wrapText="1"/>
    </xf>
    <xf numFmtId="166" fontId="5" fillId="3" borderId="1" xfId="0" applyNumberFormat="1" applyFont="1" applyFill="1" applyBorder="1" applyAlignment="1">
      <alignment horizontal="center" vertical="top" wrapText="1"/>
    </xf>
    <xf numFmtId="166" fontId="5" fillId="0" borderId="1" xfId="0" applyNumberFormat="1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/>
    </xf>
    <xf numFmtId="0" fontId="5" fillId="0" borderId="1" xfId="1" applyFont="1" applyBorder="1" applyAlignment="1">
      <alignment shrinkToFit="1"/>
    </xf>
    <xf numFmtId="14" fontId="5" fillId="0" borderId="1" xfId="1" applyNumberFormat="1" applyFont="1" applyBorder="1" applyAlignment="1">
      <alignment horizontal="center" shrinkToFit="1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center"/>
    </xf>
    <xf numFmtId="0" fontId="17" fillId="0" borderId="0" xfId="0" applyFont="1" applyAlignment="1">
      <alignment horizontal="center"/>
    </xf>
    <xf numFmtId="0" fontId="11" fillId="0" borderId="1" xfId="1" applyFont="1" applyBorder="1" applyAlignment="1">
      <alignment horizontal="center" shrinkToFit="1"/>
    </xf>
    <xf numFmtId="165" fontId="11" fillId="3" borderId="1" xfId="0" applyNumberFormat="1" applyFont="1" applyFill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5" fillId="0" borderId="1" xfId="0" applyFont="1" applyBorder="1" applyAlignment="1">
      <alignment horizontal="center" vertical="top"/>
    </xf>
    <xf numFmtId="0" fontId="5" fillId="3" borderId="1" xfId="0" applyFont="1" applyFill="1" applyBorder="1" applyAlignment="1">
      <alignment vertical="top"/>
    </xf>
    <xf numFmtId="49" fontId="5" fillId="0" borderId="1" xfId="0" applyNumberFormat="1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left" vertical="top" wrapText="1"/>
    </xf>
    <xf numFmtId="0" fontId="5" fillId="0" borderId="1" xfId="1" applyFont="1" applyBorder="1" applyAlignment="1">
      <alignment horizontal="center" vertical="top" shrinkToFi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/>
    </xf>
    <xf numFmtId="49" fontId="5" fillId="0" borderId="1" xfId="0" applyNumberFormat="1" applyFont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/>
    </xf>
    <xf numFmtId="49" fontId="5" fillId="0" borderId="1" xfId="0" applyNumberFormat="1" applyFont="1" applyBorder="1" applyAlignment="1">
      <alignment horizontal="left" vertical="top"/>
    </xf>
    <xf numFmtId="0" fontId="6" fillId="0" borderId="1" xfId="0" applyFont="1" applyBorder="1" applyAlignment="1">
      <alignment vertical="top" wrapText="1"/>
    </xf>
    <xf numFmtId="14" fontId="6" fillId="0" borderId="1" xfId="0" applyNumberFormat="1" applyFont="1" applyBorder="1" applyAlignment="1">
      <alignment horizontal="center" vertical="top" wrapText="1"/>
    </xf>
    <xf numFmtId="0" fontId="6" fillId="3" borderId="1" xfId="0" applyFont="1" applyFill="1" applyBorder="1" applyAlignment="1">
      <alignment horizontal="left" vertical="top"/>
    </xf>
    <xf numFmtId="14" fontId="6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/>
    </xf>
    <xf numFmtId="49" fontId="11" fillId="0" borderId="1" xfId="0" applyNumberFormat="1" applyFont="1" applyBorder="1" applyAlignment="1">
      <alignment horizontal="center"/>
    </xf>
    <xf numFmtId="0" fontId="6" fillId="3" borderId="1" xfId="0" applyFont="1" applyFill="1" applyBorder="1"/>
    <xf numFmtId="14" fontId="6" fillId="3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wrapText="1"/>
    </xf>
    <xf numFmtId="0" fontId="6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center" vertical="top" wrapText="1"/>
    </xf>
    <xf numFmtId="14" fontId="6" fillId="3" borderId="1" xfId="0" applyNumberFormat="1" applyFont="1" applyFill="1" applyBorder="1" applyAlignment="1">
      <alignment horizontal="center"/>
    </xf>
    <xf numFmtId="14" fontId="6" fillId="0" borderId="1" xfId="0" applyNumberFormat="1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top" wrapText="1"/>
    </xf>
    <xf numFmtId="0" fontId="6" fillId="3" borderId="1" xfId="0" applyFont="1" applyFill="1" applyBorder="1" applyAlignment="1">
      <alignment vertical="top"/>
    </xf>
    <xf numFmtId="14" fontId="6" fillId="3" borderId="1" xfId="0" applyNumberFormat="1" applyFont="1" applyFill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/>
    </xf>
    <xf numFmtId="0" fontId="5" fillId="0" borderId="1" xfId="1" applyFont="1" applyBorder="1" applyAlignment="1">
      <alignment horizontal="center" vertical="top" wrapText="1"/>
    </xf>
    <xf numFmtId="166" fontId="6" fillId="0" borderId="1" xfId="0" applyNumberFormat="1" applyFont="1" applyBorder="1" applyAlignment="1">
      <alignment horizontal="center" vertical="top"/>
    </xf>
    <xf numFmtId="166" fontId="6" fillId="3" borderId="1" xfId="0" applyNumberFormat="1" applyFont="1" applyFill="1" applyBorder="1" applyAlignment="1">
      <alignment horizontal="center" vertical="top"/>
    </xf>
    <xf numFmtId="0" fontId="6" fillId="0" borderId="1" xfId="1" applyFont="1" applyBorder="1" applyAlignment="1">
      <alignment vertical="top" shrinkToFit="1"/>
    </xf>
    <xf numFmtId="14" fontId="6" fillId="0" borderId="1" xfId="1" applyNumberFormat="1" applyFont="1" applyBorder="1" applyAlignment="1">
      <alignment horizontal="center" vertical="top" shrinkToFit="1"/>
    </xf>
    <xf numFmtId="0" fontId="21" fillId="0" borderId="1" xfId="0" applyFont="1" applyBorder="1" applyAlignment="1">
      <alignment horizontal="left" vertical="top"/>
    </xf>
    <xf numFmtId="0" fontId="5" fillId="0" borderId="8" xfId="0" applyFont="1" applyBorder="1" applyAlignment="1">
      <alignment horizontal="center" vertical="top"/>
    </xf>
    <xf numFmtId="0" fontId="22" fillId="0" borderId="8" xfId="0" applyFont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/>
    </xf>
    <xf numFmtId="14" fontId="6" fillId="3" borderId="1" xfId="0" applyNumberFormat="1" applyFont="1" applyFill="1" applyBorder="1" applyAlignment="1">
      <alignment horizontal="center" vertical="top" wrapText="1"/>
    </xf>
    <xf numFmtId="0" fontId="23" fillId="0" borderId="8" xfId="0" applyFont="1" applyBorder="1" applyAlignment="1">
      <alignment horizontal="center"/>
    </xf>
    <xf numFmtId="49" fontId="11" fillId="0" borderId="1" xfId="0" applyNumberFormat="1" applyFont="1" applyBorder="1" applyAlignment="1">
      <alignment horizontal="left" wrapText="1"/>
    </xf>
    <xf numFmtId="0" fontId="17" fillId="0" borderId="9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4" fillId="0" borderId="9" xfId="0" applyFont="1" applyBorder="1" applyAlignment="1">
      <alignment horizontal="left"/>
    </xf>
    <xf numFmtId="0" fontId="24" fillId="0" borderId="9" xfId="0" applyFont="1" applyBorder="1" applyAlignment="1">
      <alignment horizontal="center"/>
    </xf>
    <xf numFmtId="0" fontId="24" fillId="0" borderId="9" xfId="0" applyFont="1" applyBorder="1" applyAlignment="1">
      <alignment wrapText="1"/>
    </xf>
    <xf numFmtId="0" fontId="11" fillId="0" borderId="9" xfId="0" applyFont="1" applyBorder="1" applyAlignment="1">
      <alignment horizontal="center"/>
    </xf>
    <xf numFmtId="0" fontId="24" fillId="0" borderId="9" xfId="0" applyFont="1" applyBorder="1"/>
    <xf numFmtId="165" fontId="5" fillId="3" borderId="1" xfId="0" applyNumberFormat="1" applyFont="1" applyFill="1" applyBorder="1" applyAlignment="1">
      <alignment horizontal="center"/>
    </xf>
    <xf numFmtId="0" fontId="21" fillId="0" borderId="1" xfId="0" applyFont="1" applyBorder="1" applyAlignment="1">
      <alignment horizontal="left"/>
    </xf>
    <xf numFmtId="49" fontId="6" fillId="3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shrinkToFit="1"/>
    </xf>
    <xf numFmtId="0" fontId="7" fillId="3" borderId="1" xfId="0" applyFont="1" applyFill="1" applyBorder="1"/>
    <xf numFmtId="0" fontId="5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4" fontId="7" fillId="3" borderId="1" xfId="0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center"/>
    </xf>
    <xf numFmtId="0" fontId="26" fillId="0" borderId="1" xfId="0" applyFont="1" applyBorder="1" applyAlignment="1">
      <alignment horizontal="left"/>
    </xf>
    <xf numFmtId="0" fontId="16" fillId="0" borderId="1" xfId="0" applyFont="1" applyBorder="1"/>
    <xf numFmtId="0" fontId="6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horizontal="left"/>
    </xf>
    <xf numFmtId="0" fontId="11" fillId="3" borderId="1" xfId="0" applyFont="1" applyFill="1" applyBorder="1" applyAlignment="1">
      <alignment horizontal="left"/>
    </xf>
    <xf numFmtId="0" fontId="16" fillId="3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 wrapText="1"/>
    </xf>
    <xf numFmtId="0" fontId="24" fillId="0" borderId="1" xfId="1" applyFont="1" applyBorder="1" applyAlignment="1">
      <alignment horizontal="left" wrapText="1"/>
    </xf>
    <xf numFmtId="2" fontId="16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20" fillId="0" borderId="1" xfId="0" applyFont="1" applyBorder="1" applyAlignment="1">
      <alignment horizontal="left"/>
    </xf>
    <xf numFmtId="0" fontId="16" fillId="3" borderId="1" xfId="0" applyFont="1" applyFill="1" applyBorder="1" applyAlignment="1">
      <alignment wrapText="1"/>
    </xf>
    <xf numFmtId="2" fontId="11" fillId="3" borderId="1" xfId="0" applyNumberFormat="1" applyFont="1" applyFill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12" fillId="0" borderId="1" xfId="0" applyFont="1" applyBorder="1"/>
    <xf numFmtId="49" fontId="16" fillId="0" borderId="1" xfId="0" applyNumberFormat="1" applyFont="1" applyBorder="1" applyAlignment="1">
      <alignment horizontal="left"/>
    </xf>
    <xf numFmtId="49" fontId="16" fillId="3" borderId="1" xfId="0" applyNumberFormat="1" applyFont="1" applyFill="1" applyBorder="1" applyAlignment="1">
      <alignment horizontal="center"/>
    </xf>
    <xf numFmtId="49" fontId="16" fillId="3" borderId="1" xfId="0" applyNumberFormat="1" applyFont="1" applyFill="1" applyBorder="1" applyAlignment="1">
      <alignment wrapText="1"/>
    </xf>
    <xf numFmtId="49" fontId="16" fillId="3" borderId="1" xfId="0" applyNumberFormat="1" applyFont="1" applyFill="1" applyBorder="1"/>
    <xf numFmtId="0" fontId="11" fillId="3" borderId="1" xfId="0" applyFont="1" applyFill="1" applyBorder="1"/>
    <xf numFmtId="0" fontId="11" fillId="0" borderId="1" xfId="0" applyFont="1" applyBorder="1" applyAlignment="1">
      <alignment wrapText="1"/>
    </xf>
    <xf numFmtId="0" fontId="27" fillId="0" borderId="1" xfId="0" applyFont="1" applyBorder="1" applyAlignment="1">
      <alignment horizontal="left"/>
    </xf>
    <xf numFmtId="0" fontId="27" fillId="0" borderId="1" xfId="0" applyFont="1" applyBorder="1" applyAlignment="1">
      <alignment horizontal="center"/>
    </xf>
    <xf numFmtId="0" fontId="27" fillId="0" borderId="1" xfId="0" applyFont="1" applyBorder="1"/>
    <xf numFmtId="0" fontId="27" fillId="3" borderId="1" xfId="0" applyFont="1" applyFill="1" applyBorder="1" applyAlignment="1">
      <alignment horizontal="left"/>
    </xf>
    <xf numFmtId="0" fontId="24" fillId="0" borderId="1" xfId="0" applyFont="1" applyBorder="1" applyAlignment="1">
      <alignment horizontal="left"/>
    </xf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wrapText="1"/>
    </xf>
    <xf numFmtId="0" fontId="24" fillId="0" borderId="1" xfId="0" applyFont="1" applyBorder="1"/>
    <xf numFmtId="0" fontId="11" fillId="4" borderId="1" xfId="0" applyFont="1" applyFill="1" applyBorder="1" applyAlignment="1">
      <alignment horizontal="left"/>
    </xf>
    <xf numFmtId="0" fontId="27" fillId="3" borderId="1" xfId="0" applyFont="1" applyFill="1" applyBorder="1" applyAlignment="1">
      <alignment horizontal="center"/>
    </xf>
    <xf numFmtId="0" fontId="27" fillId="3" borderId="1" xfId="0" applyFont="1" applyFill="1" applyBorder="1"/>
    <xf numFmtId="2" fontId="11" fillId="3" borderId="1" xfId="0" applyNumberFormat="1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left"/>
    </xf>
    <xf numFmtId="2" fontId="11" fillId="0" borderId="1" xfId="0" applyNumberFormat="1" applyFont="1" applyBorder="1" applyAlignment="1">
      <alignment horizontal="center" wrapText="1"/>
    </xf>
    <xf numFmtId="165" fontId="11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165" fontId="11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3" borderId="1" xfId="0" applyFont="1" applyFill="1" applyBorder="1" applyAlignment="1">
      <alignment vertical="top" wrapText="1"/>
    </xf>
    <xf numFmtId="0" fontId="28" fillId="0" borderId="0" xfId="0" applyFont="1" applyAlignment="1">
      <alignment horizontal="center" vertical="top"/>
    </xf>
    <xf numFmtId="0" fontId="28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29" fillId="0" borderId="0" xfId="0" applyFont="1" applyAlignment="1">
      <alignment horizontal="center" vertical="top"/>
    </xf>
    <xf numFmtId="2" fontId="29" fillId="0" borderId="0" xfId="0" applyNumberFormat="1" applyFont="1" applyAlignment="1">
      <alignment horizontal="center" vertical="top"/>
    </xf>
    <xf numFmtId="0" fontId="30" fillId="0" borderId="0" xfId="0" applyFont="1" applyAlignment="1">
      <alignment vertical="top"/>
    </xf>
    <xf numFmtId="0" fontId="31" fillId="0" borderId="1" xfId="0" applyFont="1" applyBorder="1" applyAlignment="1">
      <alignment horizontal="center" vertical="top" textRotation="90" wrapText="1"/>
    </xf>
    <xf numFmtId="0" fontId="15" fillId="0" borderId="1" xfId="0" applyFont="1" applyBorder="1" applyAlignment="1">
      <alignment horizontal="center" vertical="top" wrapText="1"/>
    </xf>
    <xf numFmtId="0" fontId="32" fillId="0" borderId="1" xfId="0" applyFont="1" applyBorder="1" applyAlignment="1">
      <alignment horizontal="center" vertical="top" wrapText="1"/>
    </xf>
    <xf numFmtId="2" fontId="32" fillId="0" borderId="1" xfId="0" applyNumberFormat="1" applyFont="1" applyBorder="1" applyAlignment="1">
      <alignment horizontal="center" vertical="top"/>
    </xf>
    <xf numFmtId="0" fontId="19" fillId="0" borderId="1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center" vertical="top" wrapText="1"/>
    </xf>
    <xf numFmtId="165" fontId="5" fillId="0" borderId="1" xfId="0" applyNumberFormat="1" applyFont="1" applyBorder="1" applyAlignment="1">
      <alignment horizontal="center" vertical="top"/>
    </xf>
    <xf numFmtId="2" fontId="5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vertical="top"/>
    </xf>
    <xf numFmtId="165" fontId="6" fillId="0" borderId="1" xfId="0" applyNumberFormat="1" applyFont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  <xf numFmtId="0" fontId="9" fillId="0" borderId="1" xfId="0" applyFont="1" applyBorder="1" applyAlignment="1">
      <alignment vertical="top"/>
    </xf>
    <xf numFmtId="0" fontId="9" fillId="3" borderId="1" xfId="0" applyFont="1" applyFill="1" applyBorder="1" applyAlignment="1">
      <alignment vertical="top"/>
    </xf>
    <xf numFmtId="0" fontId="6" fillId="0" borderId="1" xfId="1" applyFont="1" applyBorder="1" applyAlignment="1">
      <alignment horizontal="center" vertical="top" shrinkToFit="1"/>
    </xf>
    <xf numFmtId="0" fontId="0" fillId="0" borderId="0" xfId="0" applyAlignment="1">
      <alignment vertical="top"/>
    </xf>
  </cellXfs>
  <cellStyles count="2">
    <cellStyle name="Обычный" xfId="0" builtinId="0"/>
    <cellStyle name="Обычный 3" xfId="1" xr:uid="{AC91688F-013E-4F04-9C65-EADDADD6DF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64;&#1070;-14,%202025%20&#1080;&#1089;&#1087;&#1088;&#1072;&#1074;&#1083;\2&#1040;&#1040;%20&#1044;&#1077;&#1074;&#1091;&#1096;&#1082;&#1080;%202013-2014%206-7.12.2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64;&#1070;-14,%202025%20&#1080;&#1089;&#1087;&#1088;&#1072;&#1074;&#1083;\2&#1040;&#1040;%20&#1070;&#1085;&#1086;&#1096;&#1080;%202013-2014.,%206-7.12.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се"/>
      <sheetName val="девочки"/>
      <sheetName val="Итоги многоб. (2)"/>
      <sheetName val="Итоги многоб."/>
      <sheetName val=" итоги виды"/>
      <sheetName val="Бег 60м"/>
      <sheetName val="Команда Девушки"/>
      <sheetName val="Ст.Длина (2)"/>
      <sheetName val="Длина"/>
      <sheetName val="СтВысота"/>
      <sheetName val="ИтВысота"/>
      <sheetName val="Бег 500м (2)"/>
      <sheetName val="награжд"/>
      <sheetName val="Бег 500м"/>
      <sheetName val="табл для дев"/>
    </sheetNames>
    <sheetDataSet>
      <sheetData sheetId="0" refreshError="1"/>
      <sheetData sheetId="1">
        <row r="2">
          <cell r="C2" t="str">
            <v>Аржаева Арина Владимировна</v>
          </cell>
          <cell r="D2">
            <v>41669</v>
          </cell>
          <cell r="E2" t="str">
            <v>МБУ ДО "СШОР №2"</v>
          </cell>
          <cell r="F2" t="str">
            <v>Шевелева Ю.А.</v>
          </cell>
        </row>
        <row r="3">
          <cell r="C3" t="str">
            <v>Балахнина Вероника Алексеевна</v>
          </cell>
          <cell r="D3">
            <v>41500</v>
          </cell>
          <cell r="E3" t="str">
            <v>АНО ДО СШ "Бочкари"</v>
          </cell>
          <cell r="F3" t="str">
            <v>Домникова М.И.</v>
          </cell>
        </row>
        <row r="4">
          <cell r="C4" t="str">
            <v>Беленкова Мирослава Арсеньевна</v>
          </cell>
          <cell r="D4">
            <v>41349</v>
          </cell>
          <cell r="E4" t="str">
            <v>МБУ ДО "СШОР №2"</v>
          </cell>
          <cell r="F4" t="str">
            <v>Шевелева Ю.А.</v>
          </cell>
        </row>
        <row r="5">
          <cell r="C5" t="str">
            <v>Болотова Софья Владиславовна</v>
          </cell>
          <cell r="D5">
            <v>41956</v>
          </cell>
          <cell r="E5" t="str">
            <v>Мамонтовская СОШ</v>
          </cell>
          <cell r="F5" t="str">
            <v>Василенко И.М. Спицкая Д.В.</v>
          </cell>
        </row>
        <row r="6">
          <cell r="C6" t="str">
            <v>Борисова Марина Игоревна</v>
          </cell>
          <cell r="D6">
            <v>41635</v>
          </cell>
          <cell r="E6" t="str">
            <v>МБОУ "Шипуновская СОШ им А.В. Луначарского"</v>
          </cell>
          <cell r="F6" t="str">
            <v>Кленова Т.Н</v>
          </cell>
        </row>
        <row r="7">
          <cell r="C7" t="str">
            <v>Борцова Снежана Викторовна</v>
          </cell>
          <cell r="D7">
            <v>41714</v>
          </cell>
          <cell r="E7" t="str">
            <v>МБУ ДО "СШОР №2"</v>
          </cell>
          <cell r="F7" t="str">
            <v>Сородоенко А.А.</v>
          </cell>
        </row>
        <row r="8">
          <cell r="C8" t="str">
            <v>Боярская Варвара Денисовна</v>
          </cell>
          <cell r="D8">
            <v>41430</v>
          </cell>
          <cell r="E8" t="str">
            <v>Павловская СШ</v>
          </cell>
          <cell r="F8" t="str">
            <v>Денисов А.А.</v>
          </cell>
        </row>
        <row r="9">
          <cell r="C9" t="str">
            <v xml:space="preserve">Вельма Полина Владимировна </v>
          </cell>
          <cell r="D9">
            <v>41588</v>
          </cell>
          <cell r="E9" t="str">
            <v>КГБУ ДО "КСШОР"</v>
          </cell>
          <cell r="F9" t="str">
            <v>Никитина И.Ю</v>
          </cell>
        </row>
        <row r="10">
          <cell r="C10" t="str">
            <v>Вигриянова Вероника Александровна</v>
          </cell>
          <cell r="D10">
            <v>41826</v>
          </cell>
          <cell r="E10" t="str">
            <v xml:space="preserve"> Усть-Пристанская СОШ</v>
          </cell>
          <cell r="F10" t="str">
            <v>Лемайкина Е.А</v>
          </cell>
        </row>
        <row r="11">
          <cell r="C11" t="str">
            <v>Витман Софья Павловна</v>
          </cell>
          <cell r="D11">
            <v>41760</v>
          </cell>
          <cell r="E11" t="str">
            <v>МБУ ДО СП СШ № 2 г.Новоалтайск</v>
          </cell>
          <cell r="F11" t="str">
            <v>Блещавенко Г.К.</v>
          </cell>
        </row>
        <row r="12">
          <cell r="C12" t="str">
            <v>Волкова Арина Константиновна</v>
          </cell>
          <cell r="D12">
            <v>41444</v>
          </cell>
          <cell r="E12" t="str">
            <v>МБУ ДО СП СШ № 2 г.Новоалтайск</v>
          </cell>
          <cell r="F12" t="str">
            <v>Блещавенко Г.К.</v>
          </cell>
        </row>
        <row r="13">
          <cell r="C13" t="str">
            <v>Волкова Виктория Романовна</v>
          </cell>
          <cell r="D13">
            <v>41740</v>
          </cell>
          <cell r="E13" t="str">
            <v>МБУ ДО СП СШ № 2 г.Новоалтайск</v>
          </cell>
          <cell r="F13" t="str">
            <v>Блещавенко Г.К.</v>
          </cell>
        </row>
        <row r="14">
          <cell r="C14" t="str">
            <v>Волкова Елизавета Владимировна</v>
          </cell>
          <cell r="D14">
            <v>41593</v>
          </cell>
          <cell r="E14" t="str">
            <v>СШ ЗАТО Сибирский</v>
          </cell>
          <cell r="F14" t="str">
            <v>Клейн А.В.</v>
          </cell>
        </row>
        <row r="15">
          <cell r="C15" t="str">
            <v>Воробьева Полина Романовна</v>
          </cell>
          <cell r="D15">
            <v>41740</v>
          </cell>
          <cell r="E15" t="str">
            <v>МБУ ДО СП СШ № 2 г.Новоалтайск</v>
          </cell>
          <cell r="F15" t="str">
            <v>Блещавенко Г.К.</v>
          </cell>
        </row>
        <row r="16">
          <cell r="C16" t="str">
            <v xml:space="preserve">Гаврилюк Валерия Леонидовна </v>
          </cell>
          <cell r="D16">
            <v>41385</v>
          </cell>
          <cell r="E16" t="str">
            <v>КГБУ ДО "КСШОР"</v>
          </cell>
          <cell r="F16" t="str">
            <v>Никитина И.Ю</v>
          </cell>
        </row>
        <row r="17">
          <cell r="C17" t="str">
            <v>Галактионова Софья Александровна</v>
          </cell>
          <cell r="D17">
            <v>41464</v>
          </cell>
          <cell r="E17" t="str">
            <v>МАУ ДО СШ 7</v>
          </cell>
          <cell r="F17" t="str">
            <v>Сивкова Е.В.</v>
          </cell>
        </row>
        <row r="18">
          <cell r="C18" t="str">
            <v>Давыденко Кира Денисовна</v>
          </cell>
          <cell r="D18">
            <v>41529</v>
          </cell>
          <cell r="E18" t="str">
            <v>МАУ ДО СШ 7</v>
          </cell>
          <cell r="F18" t="str">
            <v>Сивкова Е.В.</v>
          </cell>
        </row>
        <row r="19">
          <cell r="C19" t="str">
            <v>Денгоф Анастасия Александровна</v>
          </cell>
          <cell r="D19">
            <v>41424</v>
          </cell>
          <cell r="E19" t="str">
            <v>Мамонтовская СОШ</v>
          </cell>
          <cell r="F19" t="str">
            <v>Василенко И.М. Спицкая Д.В.</v>
          </cell>
        </row>
        <row r="20">
          <cell r="C20" t="str">
            <v>Еремина Екатерина Максимовна</v>
          </cell>
          <cell r="D20">
            <v>41429</v>
          </cell>
          <cell r="E20" t="str">
            <v>МБУ ДО "СШОР №2"</v>
          </cell>
          <cell r="F20" t="str">
            <v>Белозерова Н.Г.</v>
          </cell>
        </row>
        <row r="21">
          <cell r="C21" t="str">
            <v>Жданова Мария Сергеевна</v>
          </cell>
          <cell r="D21">
            <v>41530</v>
          </cell>
          <cell r="E21" t="str">
            <v>МБУ ДО "СШОР №2"</v>
          </cell>
          <cell r="F21" t="str">
            <v>Сородоенко А.А.</v>
          </cell>
        </row>
        <row r="22">
          <cell r="C22" t="str">
            <v>Журавлева Полина Анатольевна</v>
          </cell>
          <cell r="D22">
            <v>41466</v>
          </cell>
          <cell r="E22" t="str">
            <v>Павловская СШ</v>
          </cell>
          <cell r="F22" t="str">
            <v>Денисов А.А.</v>
          </cell>
        </row>
        <row r="23">
          <cell r="C23" t="str">
            <v>Заварза Софья Ильинична</v>
          </cell>
          <cell r="D23" t="str">
            <v>7.14.2014</v>
          </cell>
          <cell r="E23" t="str">
            <v>КГБУ ДО "КСШОР"</v>
          </cell>
          <cell r="F23" t="str">
            <v>Стихеева Л.В.</v>
          </cell>
        </row>
        <row r="24">
          <cell r="C24" t="str">
            <v>Игнатенко Милана Игоревна</v>
          </cell>
          <cell r="D24">
            <v>41331</v>
          </cell>
          <cell r="E24" t="str">
            <v>МБУ ДО "СШ г.Алейск"</v>
          </cell>
          <cell r="F24" t="str">
            <v>Сорокина Е.И.</v>
          </cell>
        </row>
        <row r="25">
          <cell r="C25" t="str">
            <v>Исаева Ева Вячеславовна</v>
          </cell>
          <cell r="D25">
            <v>41453</v>
          </cell>
          <cell r="E25" t="str">
            <v>МБУ ДО "СШОР №2"</v>
          </cell>
          <cell r="F25" t="str">
            <v>Шевелева Ю.А.</v>
          </cell>
        </row>
        <row r="26">
          <cell r="C26" t="str">
            <v>Каракулина Александра Дмитриевна</v>
          </cell>
          <cell r="D26">
            <v>41451</v>
          </cell>
          <cell r="E26" t="str">
            <v>МБУ ДО "СШОР №2"</v>
          </cell>
          <cell r="F26" t="str">
            <v>Левченко И.А.</v>
          </cell>
        </row>
        <row r="27">
          <cell r="C27" t="str">
            <v>Кашлева Евангелина Дмитриевна</v>
          </cell>
          <cell r="D27">
            <v>41929</v>
          </cell>
          <cell r="E27" t="str">
            <v>КГБУ ДО "КСШОР"</v>
          </cell>
          <cell r="F27" t="str">
            <v>Стихеева Л.В.</v>
          </cell>
        </row>
        <row r="28">
          <cell r="C28" t="str">
            <v>Клименко Елизавета Юрьевна</v>
          </cell>
          <cell r="D28">
            <v>41994</v>
          </cell>
          <cell r="E28" t="str">
            <v>Мамонтовская СОШ</v>
          </cell>
          <cell r="F28" t="str">
            <v>Василенко И.М. Спицкая Д.В.</v>
          </cell>
        </row>
        <row r="29">
          <cell r="C29" t="str">
            <v>Клюева Дарья Евгеньевна</v>
          </cell>
          <cell r="D29">
            <v>41452</v>
          </cell>
          <cell r="E29" t="str">
            <v xml:space="preserve"> Усть-Пристанская СОШ</v>
          </cell>
          <cell r="F29" t="str">
            <v>Лемайкина Е.А</v>
          </cell>
        </row>
        <row r="30">
          <cell r="C30" t="str">
            <v>Княжнина Виталина Станиславовна</v>
          </cell>
          <cell r="D30">
            <v>41291</v>
          </cell>
          <cell r="E30" t="str">
            <v>КГБУ ДО "КСШОР"</v>
          </cell>
          <cell r="F30" t="str">
            <v>Стихеева Л.В.</v>
          </cell>
        </row>
        <row r="31">
          <cell r="C31" t="str">
            <v>Козлова Ксения Сергеевна</v>
          </cell>
          <cell r="D31">
            <v>41569</v>
          </cell>
          <cell r="E31" t="str">
            <v>МБУ ДО "СШОР №2"</v>
          </cell>
          <cell r="F31" t="str">
            <v>Белозерова Н.Г.</v>
          </cell>
        </row>
        <row r="32">
          <cell r="C32" t="str">
            <v>Колина Мария Дмитриевна</v>
          </cell>
          <cell r="D32">
            <v>41617</v>
          </cell>
          <cell r="E32" t="str">
            <v>КГБУ ДО "КСШОР"</v>
          </cell>
          <cell r="F32" t="str">
            <v>Стихеева Л.В.</v>
          </cell>
        </row>
        <row r="33">
          <cell r="C33" t="str">
            <v>Колопельник Софья Степановна</v>
          </cell>
          <cell r="D33">
            <v>41750</v>
          </cell>
          <cell r="E33" t="str">
            <v>МБОУ "Шипуновская СОШ №1"</v>
          </cell>
          <cell r="F33" t="str">
            <v>Кленова Т.Н</v>
          </cell>
        </row>
        <row r="34">
          <cell r="C34" t="str">
            <v>Колпакова Ксения Алексеевна</v>
          </cell>
          <cell r="D34">
            <v>41688</v>
          </cell>
          <cell r="E34" t="str">
            <v>МБУ ДО "СШОР №2"</v>
          </cell>
          <cell r="F34" t="str">
            <v>Белозерова Н.Г.</v>
          </cell>
        </row>
        <row r="35">
          <cell r="C35" t="str">
            <v>Котова Вероника Евгеньевна</v>
          </cell>
          <cell r="D35">
            <v>41590</v>
          </cell>
          <cell r="E35" t="str">
            <v xml:space="preserve"> Усть-Пристанская СОШ</v>
          </cell>
          <cell r="F35" t="str">
            <v>Лемайкина Е.А</v>
          </cell>
        </row>
        <row r="36">
          <cell r="C36" t="str">
            <v>Кузьмина Олеся Николаевна</v>
          </cell>
          <cell r="D36">
            <v>41498</v>
          </cell>
          <cell r="E36" t="str">
            <v>Павловская СШ</v>
          </cell>
          <cell r="F36" t="str">
            <v>Иващенко А.О.</v>
          </cell>
        </row>
        <row r="37">
          <cell r="C37" t="str">
            <v>Куницына Виктория Максимовна</v>
          </cell>
          <cell r="D37">
            <v>41829</v>
          </cell>
          <cell r="E37" t="str">
            <v>МБУ ДО "СШОР №2"</v>
          </cell>
          <cell r="F37" t="str">
            <v>Левченко И.А.</v>
          </cell>
        </row>
        <row r="38">
          <cell r="C38" t="str">
            <v>Курушина Дарья Александровна</v>
          </cell>
          <cell r="D38">
            <v>41603</v>
          </cell>
          <cell r="E38" t="str">
            <v>МБУ ДО "СШОР №2"</v>
          </cell>
          <cell r="F38" t="str">
            <v>Сородоенко А.А.</v>
          </cell>
        </row>
        <row r="39">
          <cell r="C39" t="str">
            <v>Кышова Мария Александровна</v>
          </cell>
          <cell r="D39">
            <v>41443</v>
          </cell>
          <cell r="E39" t="str">
            <v>МАУ ДО СШ 7</v>
          </cell>
          <cell r="F39" t="str">
            <v>Сивкова Е.В.</v>
          </cell>
        </row>
        <row r="40">
          <cell r="C40" t="str">
            <v>Легостаева Анастасия Александровна</v>
          </cell>
          <cell r="D40" t="str">
            <v>01.06.2013.</v>
          </cell>
          <cell r="E40" t="str">
            <v>МАУ ДО СШ 7</v>
          </cell>
          <cell r="F40" t="str">
            <v>Будовских С.В.; Будовских Н.В.</v>
          </cell>
        </row>
        <row r="41">
          <cell r="C41" t="str">
            <v>Мантропова Милена Сергеевна</v>
          </cell>
          <cell r="D41">
            <v>41413</v>
          </cell>
          <cell r="E41" t="str">
            <v>Павловская СШ</v>
          </cell>
          <cell r="F41" t="str">
            <v>Иващенко А.О.</v>
          </cell>
        </row>
        <row r="42">
          <cell r="C42" t="str">
            <v>Мельниченко Екатерина Александровна</v>
          </cell>
          <cell r="D42">
            <v>41813</v>
          </cell>
          <cell r="E42" t="str">
            <v>МБУ ДО "СШОР №2"</v>
          </cell>
          <cell r="F42" t="str">
            <v>Сородоенко А.А.</v>
          </cell>
        </row>
        <row r="43">
          <cell r="C43" t="str">
            <v>Михайлова Екатерина Владимировна</v>
          </cell>
          <cell r="D43">
            <v>41747</v>
          </cell>
          <cell r="E43" t="str">
            <v>МБУ ДО "СШОР №2"</v>
          </cell>
          <cell r="F43" t="str">
            <v>Сородоенко А.А.</v>
          </cell>
        </row>
        <row r="44">
          <cell r="C44" t="str">
            <v>Мусатова Варвара Валентиновна</v>
          </cell>
          <cell r="D44">
            <v>41699</v>
          </cell>
          <cell r="E44" t="str">
            <v>МБУ ДО "СШОР №2"</v>
          </cell>
          <cell r="F44" t="str">
            <v>Сородоенко А.А.</v>
          </cell>
        </row>
        <row r="45">
          <cell r="C45" t="str">
            <v>Мустафаева Мария Андреевна</v>
          </cell>
          <cell r="D45">
            <v>41697</v>
          </cell>
          <cell r="E45" t="str">
            <v>СШ ЗАТО Сибирский</v>
          </cell>
          <cell r="F45" t="str">
            <v>Клейн А.В.</v>
          </cell>
        </row>
        <row r="46">
          <cell r="C46" t="str">
            <v>Некрасова Валерия Александровна</v>
          </cell>
          <cell r="D46">
            <v>41312</v>
          </cell>
          <cell r="E46" t="str">
            <v>Павловская СШ</v>
          </cell>
          <cell r="F46" t="str">
            <v>Никишина И.Н.</v>
          </cell>
        </row>
        <row r="47">
          <cell r="C47" t="str">
            <v>Ожогина Екатерина Викторовна</v>
          </cell>
          <cell r="D47">
            <v>41386</v>
          </cell>
          <cell r="E47" t="str">
            <v>Мамонтовская СОШ</v>
          </cell>
          <cell r="F47" t="str">
            <v>Василенко И.М. Спицкая Д.В.</v>
          </cell>
        </row>
        <row r="48">
          <cell r="C48" t="str">
            <v>Оксюта Софья Станиславовна</v>
          </cell>
          <cell r="D48">
            <v>41894</v>
          </cell>
          <cell r="E48" t="str">
            <v>МБУ ДО "СШОР №2"</v>
          </cell>
          <cell r="F48" t="str">
            <v>Сородоенко А.А.</v>
          </cell>
        </row>
        <row r="49">
          <cell r="C49" t="str">
            <v>Орт Елизавета Станиславовна</v>
          </cell>
          <cell r="D49">
            <v>41454</v>
          </cell>
          <cell r="E49" t="str">
            <v>Мамонтовская СОШ</v>
          </cell>
          <cell r="F49" t="str">
            <v>Василенко И.М. Спицкая Д.В.</v>
          </cell>
        </row>
        <row r="50">
          <cell r="C50" t="str">
            <v>Павленко Валерия Александровна</v>
          </cell>
          <cell r="D50">
            <v>41796</v>
          </cell>
          <cell r="E50" t="str">
            <v>МАУ ДО СШ 7</v>
          </cell>
          <cell r="F50" t="str">
            <v>Сивкова Е.В.</v>
          </cell>
        </row>
        <row r="51">
          <cell r="C51" t="str">
            <v>Пензева Диана Сергеевна</v>
          </cell>
          <cell r="D51">
            <v>41746</v>
          </cell>
          <cell r="E51" t="str">
            <v>МАУ ДО СШ 7</v>
          </cell>
          <cell r="F51" t="str">
            <v>Сивкова Е.В.</v>
          </cell>
        </row>
        <row r="52">
          <cell r="C52" t="str">
            <v>Пепеляева Полина Александровна</v>
          </cell>
          <cell r="D52">
            <v>41512</v>
          </cell>
          <cell r="E52" t="str">
            <v>МБУ ДО "СШОР №2"</v>
          </cell>
          <cell r="F52" t="str">
            <v>Белозерова Н.Г.</v>
          </cell>
        </row>
        <row r="53">
          <cell r="C53" t="str">
            <v>Первухина Ульяна Дмитриевна</v>
          </cell>
          <cell r="D53">
            <v>41773</v>
          </cell>
          <cell r="E53" t="str">
            <v>МБУ ДО "СШОР №2"</v>
          </cell>
          <cell r="F53" t="str">
            <v>Сородоенко А.А.</v>
          </cell>
        </row>
        <row r="54">
          <cell r="C54" t="str">
            <v>Перегудова Алина Владиславовна</v>
          </cell>
          <cell r="D54">
            <v>41335</v>
          </cell>
          <cell r="E54" t="str">
            <v>МБУ ДО "СШОР №2"</v>
          </cell>
          <cell r="F54" t="str">
            <v>Белозерова Н.Г.</v>
          </cell>
        </row>
        <row r="55">
          <cell r="C55" t="str">
            <v>Полякова Карина Сергеевна</v>
          </cell>
          <cell r="D55">
            <v>41453</v>
          </cell>
          <cell r="E55" t="str">
            <v>МБУ ДО "СШ г.Алейск"</v>
          </cell>
          <cell r="F55" t="str">
            <v>Сорокина Е.И.</v>
          </cell>
        </row>
        <row r="56">
          <cell r="C56" t="str">
            <v>Полянская Арина Константиновна</v>
          </cell>
          <cell r="D56">
            <v>41632</v>
          </cell>
          <cell r="E56" t="str">
            <v>Павловская СШ</v>
          </cell>
          <cell r="F56" t="str">
            <v>Иващенко А.О.</v>
          </cell>
        </row>
        <row r="57">
          <cell r="C57" t="str">
            <v>Попова Мария Денисовна</v>
          </cell>
          <cell r="D57">
            <v>41849</v>
          </cell>
          <cell r="E57" t="str">
            <v>Павловская СШ</v>
          </cell>
          <cell r="F57" t="str">
            <v>Денисова Т.К</v>
          </cell>
        </row>
        <row r="58">
          <cell r="C58" t="str">
            <v>Потапова Кира Витальевна</v>
          </cell>
          <cell r="D58">
            <v>41310</v>
          </cell>
          <cell r="E58" t="str">
            <v>МАУ ДО СШ 7</v>
          </cell>
          <cell r="F58" t="str">
            <v>Будовских С.В.; Будовских Н.В.</v>
          </cell>
        </row>
        <row r="59">
          <cell r="C59" t="str">
            <v>Похорукова Анастасия Александровна</v>
          </cell>
          <cell r="D59">
            <v>41801</v>
          </cell>
          <cell r="E59" t="str">
            <v>МБОУ "Шипуновская СОШ №1"</v>
          </cell>
          <cell r="F59" t="str">
            <v>Кленова Т.Н</v>
          </cell>
        </row>
        <row r="60">
          <cell r="C60" t="str">
            <v>Ронжина Софья Алексеевна</v>
          </cell>
          <cell r="D60">
            <v>41758</v>
          </cell>
          <cell r="E60" t="str">
            <v>СШ ЗАТО Сибирский</v>
          </cell>
          <cell r="F60" t="str">
            <v>Клейн А.В.</v>
          </cell>
        </row>
        <row r="61">
          <cell r="C61" t="str">
            <v>Сайденцаль Алиса Владимировна</v>
          </cell>
          <cell r="D61">
            <v>41599</v>
          </cell>
          <cell r="E61" t="str">
            <v>Павловская СШ</v>
          </cell>
          <cell r="F61" t="str">
            <v>Иващенко А.О.</v>
          </cell>
        </row>
        <row r="62">
          <cell r="C62" t="str">
            <v>Свинцова Софья Андреевна</v>
          </cell>
          <cell r="D62">
            <v>41972</v>
          </cell>
          <cell r="E62" t="str">
            <v>КГБУ ДО "КСШОР"</v>
          </cell>
          <cell r="F62" t="str">
            <v>Стихеева Л.В.</v>
          </cell>
        </row>
        <row r="63">
          <cell r="C63" t="str">
            <v>Семеновская Кира Константиновна</v>
          </cell>
          <cell r="D63">
            <v>41775</v>
          </cell>
          <cell r="E63" t="str">
            <v>МАУ ДО СШ 7</v>
          </cell>
          <cell r="F63" t="str">
            <v>Бруева О.В.</v>
          </cell>
        </row>
        <row r="64">
          <cell r="C64" t="str">
            <v>Серикова Мария Федоровна</v>
          </cell>
          <cell r="D64">
            <v>41793</v>
          </cell>
          <cell r="E64" t="str">
            <v>МБУ ДО "СШОР №2"</v>
          </cell>
          <cell r="F64" t="str">
            <v>Сородоенко А.А.</v>
          </cell>
        </row>
        <row r="65">
          <cell r="C65" t="str">
            <v>Симоненко Арина Дмитриевна</v>
          </cell>
          <cell r="D65">
            <v>41527</v>
          </cell>
          <cell r="E65" t="str">
            <v>МБУ ДО "СШОР №2"</v>
          </cell>
          <cell r="F65" t="str">
            <v>Шевелева Ю.А.</v>
          </cell>
        </row>
        <row r="66">
          <cell r="C66" t="str">
            <v>Спирина София Денисовна</v>
          </cell>
          <cell r="D66">
            <v>41544</v>
          </cell>
          <cell r="E66" t="str">
            <v>МАУ ДО СШ 7</v>
          </cell>
          <cell r="F66" t="str">
            <v>Сивкова Е.В.</v>
          </cell>
        </row>
        <row r="67">
          <cell r="C67" t="str">
            <v>Съедина Виктория Денисовна</v>
          </cell>
          <cell r="D67">
            <v>41921</v>
          </cell>
          <cell r="E67" t="str">
            <v>КГБУ ДО "КСШОР"</v>
          </cell>
          <cell r="F67" t="str">
            <v>Стихеева Л.В.</v>
          </cell>
        </row>
        <row r="68">
          <cell r="C68" t="str">
            <v>Сычева Ева Алексеевна</v>
          </cell>
          <cell r="D68">
            <v>41838</v>
          </cell>
          <cell r="E68" t="str">
            <v>МБУ ДО "СШОР №2"</v>
          </cell>
          <cell r="F68" t="str">
            <v>Сородоенко А.А.</v>
          </cell>
        </row>
        <row r="69">
          <cell r="C69" t="str">
            <v>Таранец Владислава Германовна</v>
          </cell>
          <cell r="D69">
            <v>41850</v>
          </cell>
          <cell r="E69" t="str">
            <v>МБУ ДО "СШОР №2"</v>
          </cell>
          <cell r="F69" t="str">
            <v>Клевцова Н.В. Уколова Ж.О.</v>
          </cell>
        </row>
        <row r="70">
          <cell r="C70" t="str">
            <v>Татаринцева Арина Андреевна</v>
          </cell>
          <cell r="D70">
            <v>41807</v>
          </cell>
          <cell r="E70" t="str">
            <v>МБУ ДО "СШОР №2"</v>
          </cell>
          <cell r="F70" t="str">
            <v>Шевелева Ю.А.</v>
          </cell>
        </row>
        <row r="71">
          <cell r="C71" t="str">
            <v>Татаринцева Василиса Максимовна</v>
          </cell>
          <cell r="D71">
            <v>41534</v>
          </cell>
          <cell r="E71" t="str">
            <v>КГБУ ДО "КСШОР"</v>
          </cell>
          <cell r="F71" t="str">
            <v>Никитина И.Ю</v>
          </cell>
        </row>
        <row r="72">
          <cell r="C72" t="str">
            <v>Толкачева Виктория Павловна</v>
          </cell>
          <cell r="D72">
            <v>41719</v>
          </cell>
          <cell r="E72" t="str">
            <v>Павловская СШ</v>
          </cell>
          <cell r="F72" t="str">
            <v>Никишина И.Н.</v>
          </cell>
        </row>
        <row r="73">
          <cell r="C73" t="str">
            <v>Тюжина Алина Михайловна</v>
          </cell>
          <cell r="D73">
            <v>41618</v>
          </cell>
          <cell r="E73" t="str">
            <v>МБУ ДО СП СШ № 2 г.Новоалтайск</v>
          </cell>
          <cell r="F73" t="str">
            <v>Блещавенко Г.К.</v>
          </cell>
        </row>
        <row r="74">
          <cell r="C74" t="str">
            <v>Федорова Ксения Константиновна</v>
          </cell>
          <cell r="D74">
            <v>41311</v>
          </cell>
          <cell r="E74" t="str">
            <v>МБУ ДО "СШ г.Алейск"</v>
          </cell>
          <cell r="F74" t="str">
            <v>Сорокина Е.И.</v>
          </cell>
        </row>
        <row r="75">
          <cell r="C75" t="str">
            <v>Франк Вера Андреевна</v>
          </cell>
          <cell r="D75">
            <v>41672</v>
          </cell>
          <cell r="E75" t="str">
            <v>МБУ ДО "СШОР №2"</v>
          </cell>
          <cell r="F75" t="str">
            <v>Сородоенко А.А.</v>
          </cell>
        </row>
        <row r="76">
          <cell r="C76" t="str">
            <v>Хохлова Дарья Дмитриевна</v>
          </cell>
          <cell r="D76">
            <v>41553</v>
          </cell>
          <cell r="E76" t="str">
            <v>МБУ ДО "СШОР №2"</v>
          </cell>
          <cell r="F76" t="str">
            <v>Сородоенко А.А.</v>
          </cell>
        </row>
        <row r="77">
          <cell r="C77" t="str">
            <v>Хрусталева Наталья Спартаковна</v>
          </cell>
          <cell r="D77">
            <v>41683</v>
          </cell>
          <cell r="E77" t="str">
            <v>МБОУ "Шипуновская СОШ №1"</v>
          </cell>
          <cell r="F77" t="str">
            <v>Кленова Т.Н</v>
          </cell>
        </row>
        <row r="78">
          <cell r="C78" t="str">
            <v>Худяева Варвара Сергеевна</v>
          </cell>
          <cell r="D78">
            <v>41744</v>
          </cell>
          <cell r="E78" t="str">
            <v>Мамонтовская СОШ</v>
          </cell>
          <cell r="F78" t="str">
            <v>Василенко И.М. Спицкая Д.В.</v>
          </cell>
        </row>
        <row r="79">
          <cell r="C79" t="str">
            <v>Цыбинова Алиса Романовна</v>
          </cell>
          <cell r="D79">
            <v>41468</v>
          </cell>
          <cell r="E79" t="str">
            <v>МБУ ДО "СШ г.Алейск"</v>
          </cell>
          <cell r="F79" t="str">
            <v>Сорокина Е.И.</v>
          </cell>
        </row>
        <row r="80">
          <cell r="C80" t="str">
            <v>Чанова Дарья Александровна</v>
          </cell>
          <cell r="D80">
            <v>41386</v>
          </cell>
          <cell r="E80" t="str">
            <v xml:space="preserve"> Усть-Пристанская СОШ</v>
          </cell>
          <cell r="F80" t="str">
            <v>Лемайкина Е.А</v>
          </cell>
        </row>
        <row r="81">
          <cell r="C81" t="str">
            <v>Шалаева Анастасия Олеговна</v>
          </cell>
          <cell r="D81">
            <v>41816</v>
          </cell>
          <cell r="E81" t="str">
            <v>МБУ ДО "СШОР №2"</v>
          </cell>
          <cell r="F81" t="str">
            <v>Шевелева Ю.А.</v>
          </cell>
        </row>
        <row r="82">
          <cell r="C82" t="str">
            <v>Шумилова Ульяна Евгеньевна</v>
          </cell>
          <cell r="D82">
            <v>41575</v>
          </cell>
          <cell r="E82" t="str">
            <v>МБУ ДО "СШОР №2"</v>
          </cell>
          <cell r="F82" t="str">
            <v>Сородоенко А.А.</v>
          </cell>
        </row>
        <row r="83">
          <cell r="C83" t="str">
            <v>Яшкина Ксения Романовна</v>
          </cell>
          <cell r="D83">
            <v>41438</v>
          </cell>
          <cell r="E83" t="str">
            <v>МАУ ДО СШ 7</v>
          </cell>
          <cell r="F83" t="str">
            <v>Будовских С.В.; Будовских Н.В.</v>
          </cell>
        </row>
        <row r="84">
          <cell r="C84" t="str">
            <v>Ященко Полина Андреевна</v>
          </cell>
          <cell r="D84">
            <v>41926</v>
          </cell>
          <cell r="E84" t="str">
            <v>Мамонтовская СОШ</v>
          </cell>
          <cell r="F84" t="str">
            <v>Василенко И.М. Спицкая Д.В.</v>
          </cell>
        </row>
      </sheetData>
      <sheetData sheetId="2" refreshError="1"/>
      <sheetData sheetId="3" refreshError="1"/>
      <sheetData sheetId="4" refreshError="1"/>
      <sheetData sheetId="5">
        <row r="4">
          <cell r="C4" t="str">
            <v>Чанова Дарья Александровна</v>
          </cell>
          <cell r="D4">
            <v>41386</v>
          </cell>
          <cell r="E4" t="str">
            <v xml:space="preserve"> Усть-Пристанская СОШ</v>
          </cell>
          <cell r="G4">
            <v>8.4</v>
          </cell>
        </row>
        <row r="5">
          <cell r="C5" t="str">
            <v xml:space="preserve">Гаврилюк Валерия Леонидовна </v>
          </cell>
          <cell r="D5">
            <v>41385</v>
          </cell>
          <cell r="E5" t="str">
            <v>КГБУ ДО "КСШОР"</v>
          </cell>
          <cell r="G5">
            <v>8.4</v>
          </cell>
        </row>
        <row r="6">
          <cell r="C6" t="str">
            <v>Колина Мария Дмитриевна</v>
          </cell>
          <cell r="D6">
            <v>41617</v>
          </cell>
          <cell r="E6" t="str">
            <v>КГБУ ДО "КСШОР"</v>
          </cell>
          <cell r="G6">
            <v>8.5</v>
          </cell>
        </row>
        <row r="7">
          <cell r="C7" t="str">
            <v>Давыденко Кира Денисовна</v>
          </cell>
          <cell r="D7">
            <v>41529</v>
          </cell>
          <cell r="E7" t="str">
            <v>МАУ ДО СШ 7</v>
          </cell>
          <cell r="G7">
            <v>8.6</v>
          </cell>
        </row>
        <row r="8">
          <cell r="C8" t="str">
            <v>Колпакова Ксения Алексеевна</v>
          </cell>
          <cell r="D8">
            <v>41688</v>
          </cell>
          <cell r="E8" t="str">
            <v>МБУ ДО "СШОР №2"</v>
          </cell>
          <cell r="G8">
            <v>8.8000000000000007</v>
          </cell>
        </row>
        <row r="9">
          <cell r="C9" t="str">
            <v>Волкова Елизавета Владимировна</v>
          </cell>
          <cell r="D9">
            <v>41593</v>
          </cell>
          <cell r="E9" t="str">
            <v>СШ ЗАТО Сибирский</v>
          </cell>
          <cell r="G9">
            <v>8.8000000000000007</v>
          </cell>
        </row>
        <row r="10">
          <cell r="C10" t="str">
            <v>Княжнина Виталина Станиславовна</v>
          </cell>
          <cell r="D10">
            <v>41291</v>
          </cell>
          <cell r="E10" t="str">
            <v>КГБУ ДО "КСШОР"</v>
          </cell>
          <cell r="G10">
            <v>8.8000000000000007</v>
          </cell>
        </row>
        <row r="11">
          <cell r="C11" t="str">
            <v>Мантропова Милена Сергеевна</v>
          </cell>
          <cell r="D11">
            <v>41413</v>
          </cell>
          <cell r="E11" t="str">
            <v>Павловская СШ</v>
          </cell>
          <cell r="G11">
            <v>8.9</v>
          </cell>
        </row>
        <row r="12">
          <cell r="C12" t="str">
            <v>Каракулина Александра Дмитриевна</v>
          </cell>
          <cell r="D12">
            <v>41451</v>
          </cell>
          <cell r="E12" t="str">
            <v>МБУ ДО "СШОР №2"</v>
          </cell>
          <cell r="G12">
            <v>9</v>
          </cell>
        </row>
        <row r="13">
          <cell r="C13" t="str">
            <v>Шумилова Ульяна Евгеньевна</v>
          </cell>
          <cell r="D13">
            <v>41575</v>
          </cell>
          <cell r="E13" t="str">
            <v>МБУ ДО "СШОР №2"</v>
          </cell>
          <cell r="G13">
            <v>9</v>
          </cell>
        </row>
        <row r="14">
          <cell r="C14" t="str">
            <v>Перегудова Алина Владиславовна</v>
          </cell>
          <cell r="D14">
            <v>41335</v>
          </cell>
          <cell r="E14" t="str">
            <v>МБУ ДО "СШОР №2"</v>
          </cell>
          <cell r="G14">
            <v>9.1</v>
          </cell>
        </row>
        <row r="15">
          <cell r="C15" t="str">
            <v>Таранец Владислава Германовна</v>
          </cell>
          <cell r="D15">
            <v>41850</v>
          </cell>
          <cell r="E15" t="str">
            <v>МБУ ДО "СШОР №2"</v>
          </cell>
          <cell r="G15">
            <v>9.1</v>
          </cell>
        </row>
        <row r="16">
          <cell r="C16" t="str">
            <v>Яшкина Ксения Романовна</v>
          </cell>
          <cell r="D16">
            <v>41438</v>
          </cell>
          <cell r="E16" t="str">
            <v>МАУ ДО СШ 7</v>
          </cell>
          <cell r="G16">
            <v>9.1</v>
          </cell>
        </row>
        <row r="17">
          <cell r="C17" t="str">
            <v>Пепеляева Полина Александровна</v>
          </cell>
          <cell r="D17">
            <v>41512</v>
          </cell>
          <cell r="E17" t="str">
            <v>МБУ ДО "СШОР №2"</v>
          </cell>
          <cell r="G17">
            <v>9.1999999999999993</v>
          </cell>
        </row>
        <row r="18">
          <cell r="C18" t="str">
            <v>Толкачева Виктория Павловна</v>
          </cell>
          <cell r="D18">
            <v>41719</v>
          </cell>
          <cell r="E18" t="str">
            <v>Павловская СШ</v>
          </cell>
          <cell r="G18">
            <v>9.1999999999999993</v>
          </cell>
        </row>
        <row r="19">
          <cell r="C19" t="str">
            <v>Денгоф Анастасия Александровна</v>
          </cell>
          <cell r="D19">
            <v>41424</v>
          </cell>
          <cell r="E19" t="str">
            <v>Мамонтовская СОШ</v>
          </cell>
          <cell r="G19">
            <v>9.1999999999999993</v>
          </cell>
        </row>
        <row r="20">
          <cell r="C20" t="str">
            <v>Хохлова Дарья Дмитриевна</v>
          </cell>
          <cell r="D20">
            <v>41553</v>
          </cell>
          <cell r="E20" t="str">
            <v>МБУ ДО "СШОР №2"</v>
          </cell>
          <cell r="G20">
            <v>9.3000000000000007</v>
          </cell>
        </row>
        <row r="21">
          <cell r="C21" t="str">
            <v>Вигриянова Вероника Александровна</v>
          </cell>
          <cell r="D21">
            <v>41826</v>
          </cell>
          <cell r="E21" t="str">
            <v xml:space="preserve"> Усть-Пристанская СОШ</v>
          </cell>
          <cell r="G21">
            <v>9.4</v>
          </cell>
        </row>
        <row r="22">
          <cell r="C22" t="str">
            <v>Кашлева Евангелина Дмитриевна</v>
          </cell>
          <cell r="D22">
            <v>41929</v>
          </cell>
          <cell r="E22" t="str">
            <v>КГБУ ДО "КСШОР"</v>
          </cell>
          <cell r="G22">
            <v>9.4</v>
          </cell>
        </row>
        <row r="23">
          <cell r="C23" t="str">
            <v>Клюева Дарья Евгеньевна</v>
          </cell>
          <cell r="D23">
            <v>41452</v>
          </cell>
          <cell r="E23" t="str">
            <v xml:space="preserve"> Усть-Пристанская СОШ</v>
          </cell>
          <cell r="G23">
            <v>9.5</v>
          </cell>
        </row>
        <row r="24">
          <cell r="C24" t="str">
            <v>Козлова Ксения Сергеевна</v>
          </cell>
          <cell r="D24">
            <v>41569</v>
          </cell>
          <cell r="E24" t="str">
            <v>МБУ ДО "СШОР №2"</v>
          </cell>
          <cell r="G24">
            <v>9.5</v>
          </cell>
        </row>
        <row r="25">
          <cell r="C25" t="str">
            <v>Семеновская Кира Константиновна</v>
          </cell>
          <cell r="D25">
            <v>41775</v>
          </cell>
          <cell r="E25" t="str">
            <v>МАУ ДО СШ 7</v>
          </cell>
          <cell r="G25">
            <v>9.5</v>
          </cell>
        </row>
        <row r="26">
          <cell r="C26" t="str">
            <v>Жданова Мария Сергеевна</v>
          </cell>
          <cell r="D26">
            <v>41530</v>
          </cell>
          <cell r="E26" t="str">
            <v>МБУ ДО "СШОР №2"</v>
          </cell>
          <cell r="G26">
            <v>9.5</v>
          </cell>
        </row>
        <row r="27">
          <cell r="C27" t="str">
            <v>Спирина София Денисовна</v>
          </cell>
          <cell r="D27">
            <v>41544</v>
          </cell>
          <cell r="E27" t="str">
            <v>МАУ ДО СШ 7</v>
          </cell>
          <cell r="G27">
            <v>9.5</v>
          </cell>
        </row>
        <row r="28">
          <cell r="C28" t="str">
            <v>Кышова Мария Александровна</v>
          </cell>
          <cell r="D28">
            <v>41443</v>
          </cell>
          <cell r="E28" t="str">
            <v>МАУ ДО СШ 7</v>
          </cell>
          <cell r="G28">
            <v>9.5</v>
          </cell>
        </row>
        <row r="29">
          <cell r="C29" t="str">
            <v xml:space="preserve">Вельма Полина Владимировна </v>
          </cell>
          <cell r="D29">
            <v>41588</v>
          </cell>
          <cell r="E29" t="str">
            <v>КГБУ ДО "КСШОР"</v>
          </cell>
          <cell r="G29">
            <v>9.5</v>
          </cell>
        </row>
        <row r="30">
          <cell r="C30" t="str">
            <v>Съедина Виктория Денисовна</v>
          </cell>
          <cell r="D30">
            <v>41921</v>
          </cell>
          <cell r="E30" t="str">
            <v>КГБУ ДО "КСШОР"</v>
          </cell>
          <cell r="G30">
            <v>9.6</v>
          </cell>
        </row>
        <row r="31">
          <cell r="C31" t="str">
            <v>Куницына Виктория Максимовна</v>
          </cell>
          <cell r="D31">
            <v>41829</v>
          </cell>
          <cell r="E31" t="str">
            <v>МБУ ДО "СШОР №2"</v>
          </cell>
          <cell r="G31">
            <v>9.6</v>
          </cell>
        </row>
        <row r="32">
          <cell r="C32" t="str">
            <v>Похорукова Анастасия Александровна</v>
          </cell>
          <cell r="D32">
            <v>41801</v>
          </cell>
          <cell r="E32" t="str">
            <v>МБОУ "Шипуновская СОШ №1"</v>
          </cell>
          <cell r="G32">
            <v>9.6</v>
          </cell>
        </row>
        <row r="33">
          <cell r="C33" t="str">
            <v>Волкова Арина Константиновна</v>
          </cell>
          <cell r="D33">
            <v>41444</v>
          </cell>
          <cell r="E33" t="str">
            <v>МБУ ДО СП СШ № 2 г.Новоалтайск</v>
          </cell>
          <cell r="G33">
            <v>9.6999999999999993</v>
          </cell>
        </row>
        <row r="34">
          <cell r="C34" t="str">
            <v>Беленкова Мирослава Арсеньевна</v>
          </cell>
          <cell r="D34">
            <v>41349</v>
          </cell>
          <cell r="E34" t="str">
            <v>МБУ ДО "СШОР №2"</v>
          </cell>
          <cell r="G34">
            <v>9.6999999999999993</v>
          </cell>
        </row>
        <row r="35">
          <cell r="C35" t="str">
            <v>Кузьмина Олеся Николаевна</v>
          </cell>
          <cell r="D35">
            <v>41498</v>
          </cell>
          <cell r="E35" t="str">
            <v>Павловская СШ</v>
          </cell>
          <cell r="G35">
            <v>9.6999999999999993</v>
          </cell>
        </row>
        <row r="36">
          <cell r="C36" t="str">
            <v>Колопельник Софья Степановна</v>
          </cell>
          <cell r="D36">
            <v>41750</v>
          </cell>
          <cell r="E36" t="str">
            <v>МБОУ "Шипуновская СОШ №1"</v>
          </cell>
          <cell r="G36">
            <v>9.6999999999999993</v>
          </cell>
        </row>
        <row r="37">
          <cell r="C37" t="str">
            <v>Ожогина Екатерина Викторовна</v>
          </cell>
          <cell r="D37">
            <v>41386</v>
          </cell>
          <cell r="E37" t="str">
            <v>Мамонтовская СОШ</v>
          </cell>
          <cell r="G37">
            <v>9.6999999999999993</v>
          </cell>
        </row>
        <row r="38">
          <cell r="C38" t="str">
            <v>Борисова Марина Игоревна</v>
          </cell>
          <cell r="D38">
            <v>41635</v>
          </cell>
          <cell r="E38" t="str">
            <v>МБОУ "Шипуновская СОШ им А.В. Луначарского"</v>
          </cell>
          <cell r="G38">
            <v>9.8000000000000007</v>
          </cell>
        </row>
        <row r="39">
          <cell r="C39" t="str">
            <v>Игнатенко Милана Игоревна</v>
          </cell>
          <cell r="D39">
            <v>41331</v>
          </cell>
          <cell r="E39" t="str">
            <v>МБУ ДО "СШ г.Алейск"</v>
          </cell>
          <cell r="G39">
            <v>9.8000000000000007</v>
          </cell>
        </row>
        <row r="40">
          <cell r="C40" t="str">
            <v>Потапова Кира Витальевна</v>
          </cell>
          <cell r="D40">
            <v>41310</v>
          </cell>
          <cell r="E40" t="str">
            <v>МАУ ДО СШ 7</v>
          </cell>
          <cell r="G40">
            <v>9.8000000000000007</v>
          </cell>
        </row>
        <row r="41">
          <cell r="C41" t="str">
            <v>Татаринцева Василиса Максимовна</v>
          </cell>
          <cell r="D41">
            <v>41534</v>
          </cell>
          <cell r="E41" t="str">
            <v>КГБУ ДО "КСШОР"</v>
          </cell>
          <cell r="G41">
            <v>9.8000000000000007</v>
          </cell>
        </row>
        <row r="42">
          <cell r="C42" t="str">
            <v>Оксюта Софья Станиславовна</v>
          </cell>
          <cell r="D42">
            <v>41894</v>
          </cell>
          <cell r="E42" t="str">
            <v>МБУ ДО "СШОР №2"</v>
          </cell>
          <cell r="G42">
            <v>9.9</v>
          </cell>
        </row>
        <row r="43">
          <cell r="C43" t="str">
            <v>Сайденцаль Алиса Владимировна</v>
          </cell>
          <cell r="D43">
            <v>41599</v>
          </cell>
          <cell r="E43" t="str">
            <v>Павловская СШ</v>
          </cell>
          <cell r="G43">
            <v>9.9</v>
          </cell>
        </row>
        <row r="44">
          <cell r="C44" t="str">
            <v>Болотова Софья Владиславовна</v>
          </cell>
          <cell r="D44">
            <v>41956</v>
          </cell>
          <cell r="E44" t="str">
            <v>Мамонтовская СОШ</v>
          </cell>
          <cell r="G44">
            <v>9.9</v>
          </cell>
        </row>
        <row r="45">
          <cell r="C45" t="str">
            <v>Котова Вероника Евгеньевна</v>
          </cell>
          <cell r="D45">
            <v>41590</v>
          </cell>
          <cell r="E45" t="str">
            <v xml:space="preserve"> Усть-Пристанская СОШ</v>
          </cell>
          <cell r="G45">
            <v>10</v>
          </cell>
        </row>
        <row r="46">
          <cell r="C46" t="str">
            <v>Борцова Снежана Викторовна</v>
          </cell>
          <cell r="D46">
            <v>41714</v>
          </cell>
          <cell r="E46" t="str">
            <v>МБУ ДО "СШОР №2"</v>
          </cell>
          <cell r="G46">
            <v>10</v>
          </cell>
        </row>
        <row r="47">
          <cell r="C47" t="str">
            <v>Балахнина Вероника Алексеевна</v>
          </cell>
          <cell r="D47">
            <v>41500</v>
          </cell>
          <cell r="E47" t="str">
            <v>АНО ДО СШ "Бочкари"</v>
          </cell>
          <cell r="G47">
            <v>10</v>
          </cell>
        </row>
        <row r="48">
          <cell r="C48" t="str">
            <v>Попова Мария Денисовна</v>
          </cell>
          <cell r="D48">
            <v>41849</v>
          </cell>
          <cell r="E48" t="str">
            <v>Павловская СШ</v>
          </cell>
          <cell r="G48">
            <v>10</v>
          </cell>
        </row>
        <row r="49">
          <cell r="C49" t="str">
            <v>Волкова Виктория Романовна</v>
          </cell>
          <cell r="D49">
            <v>41740</v>
          </cell>
          <cell r="E49" t="str">
            <v>МБУ ДО СП СШ № 2 г.Новоалтайск</v>
          </cell>
          <cell r="G49">
            <v>10.1</v>
          </cell>
        </row>
        <row r="50">
          <cell r="C50" t="str">
            <v>Исаева Ева Вячеславовна</v>
          </cell>
          <cell r="D50">
            <v>41453</v>
          </cell>
          <cell r="E50" t="str">
            <v>МБУ ДО "СШОР №2"</v>
          </cell>
          <cell r="G50">
            <v>10.1</v>
          </cell>
        </row>
        <row r="51">
          <cell r="C51" t="str">
            <v>Полянская Арина Константиновна</v>
          </cell>
          <cell r="D51">
            <v>41632</v>
          </cell>
          <cell r="E51" t="str">
            <v>Павловская СШ</v>
          </cell>
          <cell r="G51">
            <v>10.1</v>
          </cell>
        </row>
        <row r="52">
          <cell r="C52" t="str">
            <v>Шалаева Анастасия Олеговна</v>
          </cell>
          <cell r="D52">
            <v>41816</v>
          </cell>
          <cell r="E52" t="str">
            <v>МБУ ДО "СШОР №2"</v>
          </cell>
          <cell r="G52">
            <v>10.1</v>
          </cell>
        </row>
        <row r="53">
          <cell r="C53" t="str">
            <v>Полякова Карина Сергеевна</v>
          </cell>
          <cell r="D53">
            <v>41453</v>
          </cell>
          <cell r="E53" t="str">
            <v>МБУ ДО "СШ г.Алейск"</v>
          </cell>
          <cell r="G53">
            <v>10.1</v>
          </cell>
        </row>
        <row r="54">
          <cell r="C54" t="str">
            <v>Симоненко Арина Дмитриевна</v>
          </cell>
          <cell r="D54">
            <v>41527</v>
          </cell>
          <cell r="E54" t="str">
            <v>МБУ ДО "СШОР №2"</v>
          </cell>
          <cell r="G54">
            <v>10.4</v>
          </cell>
        </row>
        <row r="55">
          <cell r="C55" t="str">
            <v>Ронжина Софья Алексеевна</v>
          </cell>
          <cell r="D55">
            <v>41758</v>
          </cell>
          <cell r="E55" t="str">
            <v>СШ ЗАТО Сибирский</v>
          </cell>
          <cell r="G55">
            <v>10.5</v>
          </cell>
        </row>
        <row r="56">
          <cell r="C56" t="str">
            <v>Тюжина Алина Михайловна</v>
          </cell>
          <cell r="D56">
            <v>41618</v>
          </cell>
          <cell r="E56" t="str">
            <v>МБУ ДО СП СШ № 2 г.Новоалтайск</v>
          </cell>
          <cell r="G56">
            <v>10.5</v>
          </cell>
        </row>
        <row r="57">
          <cell r="C57" t="str">
            <v>Свинцова Софья Андреевна</v>
          </cell>
          <cell r="D57">
            <v>41972</v>
          </cell>
          <cell r="E57" t="str">
            <v>КГБУ ДО "КСШОР"</v>
          </cell>
          <cell r="G57">
            <v>10.5</v>
          </cell>
        </row>
        <row r="58">
          <cell r="C58" t="str">
            <v>Франк Вера Андреевна</v>
          </cell>
          <cell r="D58">
            <v>41672</v>
          </cell>
          <cell r="E58" t="str">
            <v>МБУ ДО "СШОР №2"</v>
          </cell>
          <cell r="G58">
            <v>10.5</v>
          </cell>
        </row>
        <row r="59">
          <cell r="C59" t="str">
            <v>Худяева Варвара Сергеевна</v>
          </cell>
          <cell r="D59">
            <v>41744</v>
          </cell>
          <cell r="E59" t="str">
            <v>Мамонтовская СОШ</v>
          </cell>
          <cell r="G59">
            <v>10.5</v>
          </cell>
        </row>
        <row r="60">
          <cell r="C60" t="str">
            <v>Хрусталева Наталья Спартаковна</v>
          </cell>
          <cell r="D60">
            <v>41683</v>
          </cell>
          <cell r="E60" t="str">
            <v>МБОУ "Шипуновская СОШ №1"</v>
          </cell>
          <cell r="G60">
            <v>10.6</v>
          </cell>
        </row>
        <row r="61">
          <cell r="C61" t="str">
            <v>Федорова Ксения Константиновна</v>
          </cell>
          <cell r="D61">
            <v>41311</v>
          </cell>
          <cell r="E61" t="str">
            <v>МБУ ДО "СШ г.Алейск"</v>
          </cell>
          <cell r="G61">
            <v>10.6</v>
          </cell>
        </row>
        <row r="62">
          <cell r="C62" t="str">
            <v>Воробьева Полина Романовна</v>
          </cell>
          <cell r="D62">
            <v>41740</v>
          </cell>
          <cell r="E62" t="str">
            <v>МБУ ДО СП СШ № 2 г.Новоалтайск</v>
          </cell>
          <cell r="G62">
            <v>10.7</v>
          </cell>
        </row>
        <row r="63">
          <cell r="C63" t="str">
            <v>Орт Елизавета Станиславовна</v>
          </cell>
          <cell r="D63">
            <v>41454</v>
          </cell>
          <cell r="E63" t="str">
            <v>Мамонтовская СОШ</v>
          </cell>
          <cell r="G63">
            <v>10.7</v>
          </cell>
        </row>
        <row r="64">
          <cell r="C64" t="str">
            <v>Пензева Диана Сергеевна</v>
          </cell>
          <cell r="D64">
            <v>41746</v>
          </cell>
          <cell r="E64" t="str">
            <v>МАУ ДО СШ 7</v>
          </cell>
          <cell r="G64">
            <v>10.7</v>
          </cell>
        </row>
        <row r="65">
          <cell r="C65" t="str">
            <v>Мельниченко Екатерина Александровна</v>
          </cell>
          <cell r="D65">
            <v>41813</v>
          </cell>
          <cell r="E65" t="str">
            <v>МБУ ДО "СШОР №2"</v>
          </cell>
          <cell r="G65">
            <v>10.8</v>
          </cell>
        </row>
        <row r="66">
          <cell r="C66" t="str">
            <v>Серикова Мария Федоровна</v>
          </cell>
          <cell r="D66">
            <v>41793</v>
          </cell>
          <cell r="E66" t="str">
            <v>МБУ ДО "СШОР №2"</v>
          </cell>
          <cell r="G66">
            <v>10.9</v>
          </cell>
        </row>
        <row r="67">
          <cell r="C67" t="str">
            <v>Ященко Полина Андреевна</v>
          </cell>
          <cell r="D67">
            <v>41926</v>
          </cell>
          <cell r="E67" t="str">
            <v>Мамонтовская СОШ</v>
          </cell>
          <cell r="G67">
            <v>10.9</v>
          </cell>
        </row>
        <row r="68">
          <cell r="C68" t="str">
            <v>Мусатова Варвара Валентиновна</v>
          </cell>
          <cell r="D68">
            <v>41699</v>
          </cell>
          <cell r="E68" t="str">
            <v>МБУ ДО "СШОР №2"</v>
          </cell>
          <cell r="G68">
            <v>11</v>
          </cell>
        </row>
        <row r="69">
          <cell r="C69" t="str">
            <v>Цыбинова Алиса Романовна</v>
          </cell>
          <cell r="D69">
            <v>41468</v>
          </cell>
          <cell r="E69" t="str">
            <v>МБУ ДО "СШ г.Алейск"</v>
          </cell>
          <cell r="G69">
            <v>11</v>
          </cell>
        </row>
        <row r="70">
          <cell r="C70" t="str">
            <v>Витман Софья Павловна</v>
          </cell>
          <cell r="D70">
            <v>41760</v>
          </cell>
          <cell r="E70" t="str">
            <v>МБУ ДО СП СШ № 2 г.Новоалтайск</v>
          </cell>
          <cell r="G70">
            <v>11.3</v>
          </cell>
        </row>
        <row r="71">
          <cell r="C71" t="str">
            <v>Михайлова Екатерина Владимировна</v>
          </cell>
          <cell r="D71">
            <v>41747</v>
          </cell>
          <cell r="E71" t="str">
            <v>МБУ ДО "СШОР №2"</v>
          </cell>
          <cell r="G71">
            <v>11.5</v>
          </cell>
        </row>
        <row r="72">
          <cell r="C72" t="str">
            <v>Клименко Елизавета Юрьевна</v>
          </cell>
          <cell r="D72">
            <v>41994</v>
          </cell>
          <cell r="E72" t="str">
            <v>Мамонтовская СОШ</v>
          </cell>
          <cell r="G72">
            <v>11.5</v>
          </cell>
        </row>
        <row r="73">
          <cell r="C73" t="str">
            <v>Заварза Софья Ильинична</v>
          </cell>
          <cell r="D73" t="str">
            <v>7.14.2014</v>
          </cell>
          <cell r="E73" t="str">
            <v>КГБУ ДО "КСШОР"</v>
          </cell>
          <cell r="G73" t="str">
            <v>н/я</v>
          </cell>
        </row>
        <row r="74">
          <cell r="C74" t="str">
            <v>Первухина Ульяна Дмитриевна</v>
          </cell>
          <cell r="D74">
            <v>41773</v>
          </cell>
          <cell r="E74" t="str">
            <v>МБУ ДО "СШОР №2"</v>
          </cell>
          <cell r="G74" t="str">
            <v>н/я</v>
          </cell>
        </row>
        <row r="75">
          <cell r="C75" t="str">
            <v>Легостаева Анастасия Александровна</v>
          </cell>
          <cell r="D75" t="str">
            <v>01.06.2013.</v>
          </cell>
          <cell r="E75" t="str">
            <v>МАУ ДО СШ 7</v>
          </cell>
          <cell r="G75" t="str">
            <v>н/я</v>
          </cell>
        </row>
        <row r="76">
          <cell r="C76" t="str">
            <v>Курушина Дарья Александровна</v>
          </cell>
          <cell r="D76">
            <v>41603</v>
          </cell>
          <cell r="E76" t="str">
            <v>МБУ ДО "СШОР №2"</v>
          </cell>
          <cell r="G76" t="str">
            <v>н/я</v>
          </cell>
        </row>
        <row r="77">
          <cell r="C77" t="str">
            <v>Павленко Валерия Александровна</v>
          </cell>
          <cell r="D77">
            <v>41796</v>
          </cell>
          <cell r="E77" t="str">
            <v>МАУ ДО СШ 7</v>
          </cell>
          <cell r="G77" t="str">
            <v>н/я</v>
          </cell>
        </row>
      </sheetData>
      <sheetData sheetId="6" refreshError="1"/>
      <sheetData sheetId="7" refreshError="1"/>
      <sheetData sheetId="8">
        <row r="5">
          <cell r="C5" t="str">
            <v>Каракулина Александра Дмитриевна</v>
          </cell>
          <cell r="D5">
            <v>41451</v>
          </cell>
          <cell r="E5" t="str">
            <v>МБУ ДО "СШОР №2"</v>
          </cell>
          <cell r="I5">
            <v>470</v>
          </cell>
        </row>
        <row r="6">
          <cell r="C6" t="str">
            <v>Чанова Дарья Александровна</v>
          </cell>
          <cell r="D6">
            <v>41386</v>
          </cell>
          <cell r="E6" t="str">
            <v xml:space="preserve"> Усть-Пристанская СОШ</v>
          </cell>
          <cell r="I6">
            <v>459</v>
          </cell>
        </row>
        <row r="7">
          <cell r="C7" t="str">
            <v>Волкова Елизавета Владимировна</v>
          </cell>
          <cell r="D7">
            <v>41593</v>
          </cell>
          <cell r="E7" t="str">
            <v>СШ ЗАТО Сибирский</v>
          </cell>
          <cell r="I7">
            <v>449</v>
          </cell>
        </row>
        <row r="8">
          <cell r="C8" t="str">
            <v>Перегудова Алина Владиславовна</v>
          </cell>
          <cell r="D8">
            <v>41335</v>
          </cell>
          <cell r="E8" t="str">
            <v>МБУ ДО "СШОР №2"</v>
          </cell>
          <cell r="I8">
            <v>446</v>
          </cell>
        </row>
        <row r="9">
          <cell r="C9" t="str">
            <v>Княжнина Виталина Станиславовна</v>
          </cell>
          <cell r="D9">
            <v>41291</v>
          </cell>
          <cell r="E9" t="str">
            <v>КГБУ ДО "КСШОР"</v>
          </cell>
          <cell r="I9">
            <v>437</v>
          </cell>
        </row>
        <row r="10">
          <cell r="C10" t="str">
            <v>Мантропова Милена Сергеевна</v>
          </cell>
          <cell r="D10">
            <v>41413</v>
          </cell>
          <cell r="E10" t="str">
            <v>Павловская СШ</v>
          </cell>
          <cell r="I10">
            <v>435</v>
          </cell>
        </row>
        <row r="11">
          <cell r="C11" t="str">
            <v>Яшкина Ксения Романовна</v>
          </cell>
          <cell r="D11">
            <v>41438</v>
          </cell>
          <cell r="E11" t="str">
            <v>МАУ ДО СШ 7</v>
          </cell>
          <cell r="I11">
            <v>434</v>
          </cell>
        </row>
        <row r="12">
          <cell r="C12" t="str">
            <v>Колпакова Ксения Алексеевна</v>
          </cell>
          <cell r="D12">
            <v>41688</v>
          </cell>
          <cell r="E12" t="str">
            <v>МБУ ДО "СШОР №2"</v>
          </cell>
          <cell r="I12">
            <v>431</v>
          </cell>
        </row>
        <row r="13">
          <cell r="C13" t="str">
            <v>Жданова Мария Сергеевна</v>
          </cell>
          <cell r="D13">
            <v>41530</v>
          </cell>
          <cell r="E13" t="str">
            <v>МБУ ДО "СШОР №2"</v>
          </cell>
          <cell r="I13">
            <v>428</v>
          </cell>
        </row>
        <row r="14">
          <cell r="C14" t="str">
            <v xml:space="preserve">Гаврилюк Валерия Леонидовна </v>
          </cell>
          <cell r="D14">
            <v>41385</v>
          </cell>
          <cell r="E14" t="str">
            <v>КГБУ ДО "КСШОР"</v>
          </cell>
          <cell r="I14">
            <v>427</v>
          </cell>
        </row>
        <row r="15">
          <cell r="C15" t="str">
            <v>Вигриянова Вероника Александровна</v>
          </cell>
          <cell r="D15">
            <v>41826</v>
          </cell>
          <cell r="E15" t="str">
            <v xml:space="preserve"> Усть-Пристанская СОШ</v>
          </cell>
          <cell r="I15">
            <v>424</v>
          </cell>
        </row>
        <row r="16">
          <cell r="C16" t="str">
            <v>Пепеляева Полина Александровна</v>
          </cell>
          <cell r="D16">
            <v>41512</v>
          </cell>
          <cell r="E16" t="str">
            <v>МБУ ДО "СШОР №2"</v>
          </cell>
          <cell r="I16">
            <v>422</v>
          </cell>
        </row>
        <row r="17">
          <cell r="C17" t="str">
            <v>Легостаева Анастасия Александровна</v>
          </cell>
          <cell r="D17" t="str">
            <v>01.06.2013.</v>
          </cell>
          <cell r="E17" t="str">
            <v>МАУ ДО СШ 7</v>
          </cell>
          <cell r="I17">
            <v>419</v>
          </cell>
        </row>
        <row r="18">
          <cell r="C18" t="str">
            <v>Давыденко Кира Денисовна</v>
          </cell>
          <cell r="D18">
            <v>41529</v>
          </cell>
          <cell r="E18" t="str">
            <v>МАУ ДО СШ 7</v>
          </cell>
          <cell r="I18">
            <v>418</v>
          </cell>
        </row>
        <row r="19">
          <cell r="C19" t="str">
            <v>Шумилова Ульяна Евгеньевна</v>
          </cell>
          <cell r="D19">
            <v>41575</v>
          </cell>
          <cell r="E19" t="str">
            <v>МБУ ДО "СШОР №2"</v>
          </cell>
          <cell r="I19">
            <v>413</v>
          </cell>
        </row>
        <row r="20">
          <cell r="C20" t="str">
            <v>Съедина Виктория Денисовна</v>
          </cell>
          <cell r="D20">
            <v>41921</v>
          </cell>
          <cell r="E20" t="str">
            <v>КГБУ ДО "КСШОР"</v>
          </cell>
          <cell r="I20">
            <v>410</v>
          </cell>
        </row>
        <row r="21">
          <cell r="C21" t="str">
            <v>Денгоф Анастасия Александровна</v>
          </cell>
          <cell r="D21">
            <v>41424</v>
          </cell>
          <cell r="E21" t="str">
            <v>Мамонтовская СОШ</v>
          </cell>
          <cell r="I21">
            <v>410</v>
          </cell>
        </row>
        <row r="22">
          <cell r="C22" t="str">
            <v>Хохлова Дарья Дмитриевна</v>
          </cell>
          <cell r="D22">
            <v>41553</v>
          </cell>
          <cell r="E22" t="str">
            <v>МБУ ДО "СШОР №2"</v>
          </cell>
          <cell r="I22">
            <v>406</v>
          </cell>
        </row>
        <row r="23">
          <cell r="C23" t="str">
            <v>Толкачева Виктория Павловна</v>
          </cell>
          <cell r="D23">
            <v>41719</v>
          </cell>
          <cell r="E23" t="str">
            <v>Павловская СШ</v>
          </cell>
          <cell r="I23">
            <v>406</v>
          </cell>
        </row>
        <row r="24">
          <cell r="C24" t="str">
            <v>Волкова Арина Константиновна</v>
          </cell>
          <cell r="D24">
            <v>41444</v>
          </cell>
          <cell r="E24" t="str">
            <v>МБУ ДО СП СШ № 2 г.Новоалтайск</v>
          </cell>
          <cell r="I24">
            <v>392</v>
          </cell>
        </row>
        <row r="25">
          <cell r="C25" t="str">
            <v>Потапова Кира Витальевна</v>
          </cell>
          <cell r="D25">
            <v>41310</v>
          </cell>
          <cell r="E25" t="str">
            <v>МАУ ДО СШ 7</v>
          </cell>
          <cell r="I25">
            <v>390</v>
          </cell>
        </row>
        <row r="26">
          <cell r="C26" t="str">
            <v>Борисова Марина Игоревна</v>
          </cell>
          <cell r="D26">
            <v>41635</v>
          </cell>
          <cell r="E26" t="str">
            <v>МБОУ "Шипуновская СОШ им А.В. Луначарского"</v>
          </cell>
          <cell r="I26">
            <v>390</v>
          </cell>
        </row>
        <row r="27">
          <cell r="C27" t="str">
            <v>Таранец Владислава Германовна</v>
          </cell>
          <cell r="D27">
            <v>41850</v>
          </cell>
          <cell r="E27" t="str">
            <v>МБУ ДО "СШОР №2"</v>
          </cell>
          <cell r="I27">
            <v>386</v>
          </cell>
        </row>
        <row r="28">
          <cell r="C28" t="str">
            <v>Кашлева Евангелина Дмитриевна</v>
          </cell>
          <cell r="D28">
            <v>41929</v>
          </cell>
          <cell r="E28" t="str">
            <v>КГБУ ДО "КСШОР"</v>
          </cell>
          <cell r="I28">
            <v>386</v>
          </cell>
        </row>
        <row r="29">
          <cell r="C29" t="str">
            <v>Клюева Дарья Евгеньевна</v>
          </cell>
          <cell r="D29">
            <v>41452</v>
          </cell>
          <cell r="E29" t="str">
            <v xml:space="preserve"> Усть-Пристанская СОШ</v>
          </cell>
          <cell r="I29">
            <v>384</v>
          </cell>
        </row>
        <row r="30">
          <cell r="C30" t="str">
            <v>Сайденцаль Алиса Владимировна</v>
          </cell>
          <cell r="D30">
            <v>41599</v>
          </cell>
          <cell r="E30" t="str">
            <v>Павловская СШ</v>
          </cell>
          <cell r="I30">
            <v>383</v>
          </cell>
        </row>
        <row r="31">
          <cell r="C31" t="str">
            <v xml:space="preserve">Вельма Полина Владимировна </v>
          </cell>
          <cell r="D31">
            <v>41588</v>
          </cell>
          <cell r="E31" t="str">
            <v>КГБУ ДО "КСШОР"</v>
          </cell>
          <cell r="I31">
            <v>380</v>
          </cell>
        </row>
        <row r="32">
          <cell r="C32" t="str">
            <v>Татаринцева Василиса Максимовна</v>
          </cell>
          <cell r="D32">
            <v>41534</v>
          </cell>
          <cell r="E32" t="str">
            <v>КГБУ ДО "КСШОР"</v>
          </cell>
          <cell r="I32">
            <v>379</v>
          </cell>
        </row>
        <row r="33">
          <cell r="C33" t="str">
            <v>Беленкова Мирослава Арсеньевна</v>
          </cell>
          <cell r="D33">
            <v>41349</v>
          </cell>
          <cell r="E33" t="str">
            <v>МБУ ДО "СШОР №2"</v>
          </cell>
          <cell r="I33">
            <v>375</v>
          </cell>
        </row>
        <row r="34">
          <cell r="C34" t="str">
            <v>Кузьмина Олеся Николаевна</v>
          </cell>
          <cell r="D34">
            <v>41498</v>
          </cell>
          <cell r="E34" t="str">
            <v>Павловская СШ</v>
          </cell>
          <cell r="I34">
            <v>374</v>
          </cell>
        </row>
        <row r="35">
          <cell r="C35" t="str">
            <v>Попова Мария Денисовна</v>
          </cell>
          <cell r="D35">
            <v>41849</v>
          </cell>
          <cell r="E35" t="str">
            <v>Павловская СШ</v>
          </cell>
          <cell r="I35">
            <v>373</v>
          </cell>
        </row>
        <row r="36">
          <cell r="C36" t="str">
            <v>Полянская Арина Константиновна</v>
          </cell>
          <cell r="D36">
            <v>41632</v>
          </cell>
          <cell r="E36" t="str">
            <v>Павловская СШ</v>
          </cell>
          <cell r="I36">
            <v>369</v>
          </cell>
        </row>
        <row r="37">
          <cell r="C37" t="str">
            <v>Балахнина Вероника Алексеевна</v>
          </cell>
          <cell r="D37">
            <v>41500</v>
          </cell>
          <cell r="E37" t="str">
            <v>АНО ДО СШ "Бочкари"</v>
          </cell>
          <cell r="I37">
            <v>366</v>
          </cell>
        </row>
        <row r="38">
          <cell r="C38" t="str">
            <v>Козлова Ксения Сергеевна</v>
          </cell>
          <cell r="D38">
            <v>41569</v>
          </cell>
          <cell r="E38" t="str">
            <v>МБУ ДО "СШОР №2"</v>
          </cell>
          <cell r="I38">
            <v>363</v>
          </cell>
        </row>
        <row r="39">
          <cell r="C39" t="str">
            <v>Котова Вероника Евгеньевна</v>
          </cell>
          <cell r="D39">
            <v>41590</v>
          </cell>
          <cell r="E39" t="str">
            <v xml:space="preserve"> Усть-Пристанская СОШ</v>
          </cell>
          <cell r="I39">
            <v>362</v>
          </cell>
        </row>
        <row r="40">
          <cell r="C40" t="str">
            <v>Куницына Виктория Максимовна</v>
          </cell>
          <cell r="D40">
            <v>41829</v>
          </cell>
          <cell r="E40" t="str">
            <v>МБУ ДО "СШОР №2"</v>
          </cell>
          <cell r="I40">
            <v>360</v>
          </cell>
        </row>
        <row r="41">
          <cell r="C41" t="str">
            <v>Колопельник Софья Степановна</v>
          </cell>
          <cell r="D41">
            <v>41750</v>
          </cell>
          <cell r="E41" t="str">
            <v>МБОУ "Шипуновская СОШ №1"</v>
          </cell>
          <cell r="I41">
            <v>359</v>
          </cell>
        </row>
        <row r="42">
          <cell r="C42" t="str">
            <v>Симоненко Арина Дмитриевна</v>
          </cell>
          <cell r="D42">
            <v>41527</v>
          </cell>
          <cell r="E42" t="str">
            <v>МБУ ДО "СШОР №2"</v>
          </cell>
          <cell r="I42">
            <v>355</v>
          </cell>
        </row>
        <row r="43">
          <cell r="C43" t="str">
            <v>Исаева Ева Вячеславовна</v>
          </cell>
          <cell r="D43">
            <v>41453</v>
          </cell>
          <cell r="E43" t="str">
            <v>МБУ ДО "СШОР №2"</v>
          </cell>
          <cell r="I43">
            <v>354</v>
          </cell>
        </row>
        <row r="44">
          <cell r="C44" t="str">
            <v>Волкова Виктория Романовна</v>
          </cell>
          <cell r="D44">
            <v>41740</v>
          </cell>
          <cell r="E44" t="str">
            <v>МБУ ДО СП СШ № 2 г.Новоалтайск</v>
          </cell>
          <cell r="I44">
            <v>354</v>
          </cell>
        </row>
        <row r="45">
          <cell r="C45" t="str">
            <v>Орт Елизавета Станиславовна</v>
          </cell>
          <cell r="D45">
            <v>41454</v>
          </cell>
          <cell r="E45" t="str">
            <v>Мамонтовская СОШ</v>
          </cell>
          <cell r="I45">
            <v>352</v>
          </cell>
        </row>
        <row r="46">
          <cell r="C46" t="str">
            <v>Игнатенко Милана Игоревна</v>
          </cell>
          <cell r="D46">
            <v>41331</v>
          </cell>
          <cell r="E46" t="str">
            <v>МБУ ДО "СШ г.Алейск"</v>
          </cell>
          <cell r="I46">
            <v>347</v>
          </cell>
        </row>
        <row r="47">
          <cell r="C47" t="str">
            <v>Свинцова Софья Андреевна</v>
          </cell>
          <cell r="D47">
            <v>41972</v>
          </cell>
          <cell r="E47" t="str">
            <v>КГБУ ДО "КСШОР"</v>
          </cell>
          <cell r="I47">
            <v>340</v>
          </cell>
        </row>
        <row r="48">
          <cell r="C48" t="str">
            <v>Борцова Снежана Викторовна</v>
          </cell>
          <cell r="D48">
            <v>41714</v>
          </cell>
          <cell r="E48" t="str">
            <v>МБУ ДО "СШОР №2"</v>
          </cell>
          <cell r="I48">
            <v>340</v>
          </cell>
        </row>
        <row r="49">
          <cell r="C49" t="str">
            <v>Тюжина Алина Михайловна</v>
          </cell>
          <cell r="D49">
            <v>41618</v>
          </cell>
          <cell r="E49" t="str">
            <v>МБУ ДО СП СШ № 2 г.Новоалтайск</v>
          </cell>
          <cell r="I49">
            <v>340</v>
          </cell>
        </row>
        <row r="50">
          <cell r="C50" t="str">
            <v>Оксюта Софья Станиславовна</v>
          </cell>
          <cell r="D50">
            <v>41894</v>
          </cell>
          <cell r="E50" t="str">
            <v>МБУ ДО "СШОР №2"</v>
          </cell>
          <cell r="I50">
            <v>337</v>
          </cell>
        </row>
        <row r="51">
          <cell r="C51" t="str">
            <v>Худяева Варвара Сергеевна</v>
          </cell>
          <cell r="D51">
            <v>41744</v>
          </cell>
          <cell r="E51" t="str">
            <v>Мамонтовская СОШ</v>
          </cell>
          <cell r="I51">
            <v>337</v>
          </cell>
        </row>
        <row r="52">
          <cell r="C52" t="str">
            <v>Семеновская Кира Константиновна</v>
          </cell>
          <cell r="D52">
            <v>41775</v>
          </cell>
          <cell r="E52" t="str">
            <v>МАУ ДО СШ 7</v>
          </cell>
          <cell r="I52">
            <v>335</v>
          </cell>
        </row>
        <row r="53">
          <cell r="C53" t="str">
            <v>Франк Вера Андреевна</v>
          </cell>
          <cell r="D53">
            <v>41672</v>
          </cell>
          <cell r="E53" t="str">
            <v>МБУ ДО "СШОР №2"</v>
          </cell>
          <cell r="I53">
            <v>332</v>
          </cell>
        </row>
        <row r="54">
          <cell r="C54" t="str">
            <v>Мусатова Варвара Валентиновна</v>
          </cell>
          <cell r="D54">
            <v>41699</v>
          </cell>
          <cell r="E54" t="str">
            <v>МБУ ДО "СШОР №2"</v>
          </cell>
          <cell r="I54">
            <v>329</v>
          </cell>
        </row>
        <row r="55">
          <cell r="C55" t="str">
            <v>Мельниченко Екатерина Александровна</v>
          </cell>
          <cell r="D55">
            <v>41813</v>
          </cell>
          <cell r="E55" t="str">
            <v>МБУ ДО "СШОР №2"</v>
          </cell>
          <cell r="I55">
            <v>328</v>
          </cell>
        </row>
        <row r="56">
          <cell r="C56" t="str">
            <v>Павленко Валерия Александровна</v>
          </cell>
          <cell r="D56">
            <v>41796</v>
          </cell>
          <cell r="E56" t="str">
            <v>МАУ ДО СШ 7</v>
          </cell>
          <cell r="I56">
            <v>324</v>
          </cell>
        </row>
        <row r="57">
          <cell r="C57" t="str">
            <v>Полякова Карина Сергеевна</v>
          </cell>
          <cell r="D57">
            <v>41453</v>
          </cell>
          <cell r="E57" t="str">
            <v>МБУ ДО "СШ г.Алейск"</v>
          </cell>
          <cell r="I57">
            <v>324</v>
          </cell>
        </row>
        <row r="58">
          <cell r="C58" t="str">
            <v>Шалаева Анастасия Олеговна</v>
          </cell>
          <cell r="D58">
            <v>41816</v>
          </cell>
          <cell r="E58" t="str">
            <v>МБУ ДО "СШОР №2"</v>
          </cell>
          <cell r="I58">
            <v>322</v>
          </cell>
        </row>
        <row r="59">
          <cell r="C59" t="str">
            <v>Ященко Полина Андреевна</v>
          </cell>
          <cell r="D59">
            <v>41926</v>
          </cell>
          <cell r="E59" t="str">
            <v>Мамонтовская СОШ</v>
          </cell>
          <cell r="I59">
            <v>320</v>
          </cell>
        </row>
        <row r="60">
          <cell r="C60" t="str">
            <v>Хрусталева Наталья Спартаковна</v>
          </cell>
          <cell r="D60">
            <v>41683</v>
          </cell>
          <cell r="E60" t="str">
            <v>МБОУ "Шипуновская СОШ №1"</v>
          </cell>
          <cell r="I60">
            <v>318</v>
          </cell>
        </row>
        <row r="61">
          <cell r="C61" t="str">
            <v>Ронжина Софья Алексеевна</v>
          </cell>
          <cell r="D61">
            <v>41758</v>
          </cell>
          <cell r="E61" t="str">
            <v>СШ ЗАТО Сибирский</v>
          </cell>
          <cell r="I61">
            <v>314</v>
          </cell>
        </row>
        <row r="62">
          <cell r="C62" t="str">
            <v>Первухина Ульяна Дмитриевна</v>
          </cell>
          <cell r="D62">
            <v>41773</v>
          </cell>
          <cell r="E62" t="str">
            <v>МБУ ДО "СШОР №2"</v>
          </cell>
          <cell r="I62">
            <v>312</v>
          </cell>
        </row>
        <row r="63">
          <cell r="C63" t="str">
            <v>Витман Софья Павловна</v>
          </cell>
          <cell r="D63">
            <v>41760</v>
          </cell>
          <cell r="E63" t="str">
            <v>МБУ ДО СП СШ № 2 г.Новоалтайск</v>
          </cell>
          <cell r="I63">
            <v>306</v>
          </cell>
        </row>
        <row r="64">
          <cell r="C64" t="str">
            <v>Аржаева Арина Владимировна</v>
          </cell>
          <cell r="D64">
            <v>41669</v>
          </cell>
          <cell r="E64" t="str">
            <v>МБУ ДО "СШОР №2"</v>
          </cell>
          <cell r="I64">
            <v>1</v>
          </cell>
        </row>
        <row r="65">
          <cell r="C65" t="str">
            <v>Татаринцева Арина Андреевна</v>
          </cell>
          <cell r="D65">
            <v>41807</v>
          </cell>
          <cell r="E65" t="str">
            <v>МБУ ДО "СШОР №2"</v>
          </cell>
          <cell r="I65">
            <v>1</v>
          </cell>
        </row>
        <row r="66">
          <cell r="C66" t="str">
            <v>Галактионова Софья Александровна</v>
          </cell>
          <cell r="D66">
            <v>41464</v>
          </cell>
          <cell r="E66" t="str">
            <v>МАУ ДО СШ 7</v>
          </cell>
          <cell r="I66">
            <v>1</v>
          </cell>
        </row>
        <row r="67">
          <cell r="C67" t="str">
            <v>Сычева Ева Алексеевна</v>
          </cell>
          <cell r="D67">
            <v>41838</v>
          </cell>
          <cell r="E67" t="str">
            <v>МБУ ДО "СШОР №2"</v>
          </cell>
          <cell r="I67">
            <v>1</v>
          </cell>
        </row>
        <row r="68">
          <cell r="C68" t="str">
            <v>Мустафаева Мария Андреевна</v>
          </cell>
          <cell r="D68">
            <v>41697</v>
          </cell>
          <cell r="E68" t="str">
            <v>СШ ЗАТО Сибирский</v>
          </cell>
          <cell r="I68">
            <v>1</v>
          </cell>
        </row>
        <row r="69">
          <cell r="C69" t="str">
            <v>Некрасова Валерия Александровна</v>
          </cell>
          <cell r="D69">
            <v>41312</v>
          </cell>
          <cell r="E69" t="str">
            <v>Павловская СШ</v>
          </cell>
          <cell r="I69">
            <v>1</v>
          </cell>
        </row>
        <row r="70">
          <cell r="C70" t="str">
            <v>Боярская Варвара Денисовна</v>
          </cell>
          <cell r="D70">
            <v>41430</v>
          </cell>
          <cell r="E70" t="str">
            <v>Павловская СШ</v>
          </cell>
          <cell r="I70">
            <v>1</v>
          </cell>
        </row>
        <row r="71">
          <cell r="C71" t="str">
            <v>Журавлева Полина Анатольевна</v>
          </cell>
          <cell r="D71">
            <v>41466</v>
          </cell>
          <cell r="E71" t="str">
            <v>Павловская СШ</v>
          </cell>
          <cell r="I71">
            <v>1</v>
          </cell>
        </row>
        <row r="72">
          <cell r="C72" t="str">
            <v>Еремина Екатерина Максимовна</v>
          </cell>
          <cell r="D72">
            <v>41429</v>
          </cell>
          <cell r="E72" t="str">
            <v>МБУ ДО "СШОР №2"</v>
          </cell>
          <cell r="I72">
            <v>0</v>
          </cell>
        </row>
        <row r="73">
          <cell r="C73" t="str">
            <v>Курушина Дарья Александровна</v>
          </cell>
          <cell r="D73">
            <v>41603</v>
          </cell>
          <cell r="E73" t="str">
            <v>МБУ ДО "СШОР №2"</v>
          </cell>
          <cell r="I73">
            <v>0</v>
          </cell>
        </row>
        <row r="74">
          <cell r="C74" t="str">
            <v>Серикова Мария Федоровна</v>
          </cell>
          <cell r="D74">
            <v>41793</v>
          </cell>
          <cell r="E74" t="str">
            <v>МБУ ДО "СШОР №2"</v>
          </cell>
          <cell r="I74">
            <v>0</v>
          </cell>
        </row>
        <row r="75">
          <cell r="C75" t="str">
            <v>Пензева Диана Сергеевна</v>
          </cell>
          <cell r="D75">
            <v>41746</v>
          </cell>
          <cell r="E75" t="str">
            <v>МАУ ДО СШ 7</v>
          </cell>
          <cell r="I75">
            <v>0</v>
          </cell>
        </row>
        <row r="76">
          <cell r="C76" t="str">
            <v>Михайлова Екатерина Владимировна</v>
          </cell>
          <cell r="D76">
            <v>41747</v>
          </cell>
          <cell r="E76" t="str">
            <v>МБУ ДО "СШОР №2"</v>
          </cell>
          <cell r="I76">
            <v>0</v>
          </cell>
        </row>
        <row r="77">
          <cell r="C77" t="str">
            <v>Цыбинова Алиса Романовна</v>
          </cell>
          <cell r="D77">
            <v>41468</v>
          </cell>
          <cell r="E77" t="str">
            <v>МБУ ДО "СШ г.Алейск"</v>
          </cell>
          <cell r="I77">
            <v>0</v>
          </cell>
        </row>
        <row r="78">
          <cell r="C78" t="str">
            <v>Федорова Ксения Константиновна</v>
          </cell>
          <cell r="D78">
            <v>41311</v>
          </cell>
          <cell r="E78" t="str">
            <v>МБУ ДО "СШ г.Алейск"</v>
          </cell>
          <cell r="I78">
            <v>0</v>
          </cell>
        </row>
        <row r="79">
          <cell r="C79" t="str">
            <v>Клименко Елизавета Юрьевна</v>
          </cell>
          <cell r="D79">
            <v>41994</v>
          </cell>
          <cell r="E79" t="str">
            <v>Мамонтовская СОШ</v>
          </cell>
          <cell r="I79">
            <v>0</v>
          </cell>
        </row>
        <row r="80">
          <cell r="C80" t="str">
            <v>Воробьева Полина Романовна</v>
          </cell>
          <cell r="D80">
            <v>41740</v>
          </cell>
          <cell r="E80" t="str">
            <v>МБУ ДО СП СШ № 2 г.Новоалтайск</v>
          </cell>
          <cell r="I80">
            <v>0</v>
          </cell>
        </row>
      </sheetData>
      <sheetData sheetId="9" refreshError="1"/>
      <sheetData sheetId="10">
        <row r="3">
          <cell r="C3" t="str">
            <v>Колина Мария Дмитриевна</v>
          </cell>
          <cell r="D3">
            <v>41617</v>
          </cell>
          <cell r="E3" t="str">
            <v>КГБУ ДО "КСШОР"</v>
          </cell>
          <cell r="F3" t="str">
            <v>Стихеева Л.В.</v>
          </cell>
          <cell r="G3">
            <v>140</v>
          </cell>
          <cell r="J3" t="str">
            <v>Стихеева Л.В.</v>
          </cell>
        </row>
        <row r="4">
          <cell r="C4" t="str">
            <v>Похорукова Анастасия Александровна</v>
          </cell>
          <cell r="D4">
            <v>41801</v>
          </cell>
          <cell r="E4" t="str">
            <v>МБОУ "Шипуновская СОШ №1"</v>
          </cell>
          <cell r="F4" t="str">
            <v>Кленова Т.Н</v>
          </cell>
          <cell r="G4">
            <v>129</v>
          </cell>
          <cell r="J4" t="str">
            <v>Кленова Т.Н</v>
          </cell>
        </row>
        <row r="5">
          <cell r="C5" t="str">
            <v>Ожогина Екатерина Викторовна</v>
          </cell>
          <cell r="D5">
            <v>41386</v>
          </cell>
          <cell r="E5" t="str">
            <v>Мамонтовская СОШ</v>
          </cell>
          <cell r="F5" t="str">
            <v>Василенко И.М. Спицкая Д.В.</v>
          </cell>
          <cell r="G5">
            <v>126</v>
          </cell>
          <cell r="J5" t="str">
            <v>Василенко И.М. Спицкая Д.В.</v>
          </cell>
        </row>
        <row r="6">
          <cell r="C6" t="str">
            <v>Болотова Софья Владиславовна</v>
          </cell>
          <cell r="D6">
            <v>41956</v>
          </cell>
          <cell r="E6" t="str">
            <v>Мамонтовская СОШ</v>
          </cell>
          <cell r="F6" t="str">
            <v>Василенко И.М. Спицкая Д.В.</v>
          </cell>
          <cell r="G6">
            <v>115</v>
          </cell>
          <cell r="J6" t="str">
            <v>Василенко И.М. Спицкая Д.В.</v>
          </cell>
        </row>
        <row r="7">
          <cell r="C7" t="str">
            <v>Спирина София Денисовна</v>
          </cell>
          <cell r="D7">
            <v>41544</v>
          </cell>
          <cell r="E7" t="str">
            <v>МАУ ДО СШ 7</v>
          </cell>
          <cell r="F7" t="str">
            <v>Сивкова Е.В.</v>
          </cell>
          <cell r="G7">
            <v>115</v>
          </cell>
          <cell r="J7" t="str">
            <v>Сивкова Е.В.</v>
          </cell>
        </row>
        <row r="8">
          <cell r="C8" t="str">
            <v>Кышова Мария Александровна</v>
          </cell>
          <cell r="D8">
            <v>41443</v>
          </cell>
          <cell r="E8" t="str">
            <v>МАУ ДО СШ 7</v>
          </cell>
          <cell r="F8" t="str">
            <v>Сивкова Е.В.</v>
          </cell>
          <cell r="G8">
            <v>115</v>
          </cell>
          <cell r="J8" t="str">
            <v>Сивкова Е.В.</v>
          </cell>
        </row>
        <row r="9">
          <cell r="C9" t="str">
            <v>Заварза Софья Ильинична</v>
          </cell>
          <cell r="D9" t="str">
            <v>7.14.2014</v>
          </cell>
          <cell r="E9" t="str">
            <v>КГБУ ДО "КСШОР"</v>
          </cell>
          <cell r="F9" t="str">
            <v>Стихеева Л.В.</v>
          </cell>
          <cell r="G9" t="str">
            <v>н/я</v>
          </cell>
          <cell r="J9" t="str">
            <v>Стихеева Л.В.</v>
          </cell>
        </row>
        <row r="10">
          <cell r="J10" t="e">
            <v>#N/A</v>
          </cell>
        </row>
        <row r="11">
          <cell r="J11" t="e">
            <v>#N/A</v>
          </cell>
        </row>
        <row r="12">
          <cell r="J12" t="e">
            <v>#N/A</v>
          </cell>
        </row>
      </sheetData>
      <sheetData sheetId="11" refreshError="1"/>
      <sheetData sheetId="12" refreshError="1"/>
      <sheetData sheetId="13">
        <row r="5">
          <cell r="C5" t="str">
            <v xml:space="preserve">Гаврилюк Валерия Леонидовна </v>
          </cell>
          <cell r="D5">
            <v>41385</v>
          </cell>
          <cell r="E5" t="str">
            <v>КГБУ ДО "КСШОР"</v>
          </cell>
          <cell r="G5" t="str">
            <v>1,25,8</v>
          </cell>
        </row>
        <row r="6">
          <cell r="C6" t="str">
            <v>Каракулина Александра Дмитриевна</v>
          </cell>
          <cell r="D6">
            <v>41451</v>
          </cell>
          <cell r="E6" t="str">
            <v>МБУ ДО "СШОР №2"</v>
          </cell>
          <cell r="G6" t="str">
            <v>1,26,0</v>
          </cell>
        </row>
        <row r="7">
          <cell r="C7" t="str">
            <v>Давыденко Кира Денисовна</v>
          </cell>
          <cell r="D7">
            <v>41529</v>
          </cell>
          <cell r="E7" t="str">
            <v>МАУ ДО СШ 7</v>
          </cell>
          <cell r="G7" t="str">
            <v>1,28,2</v>
          </cell>
        </row>
        <row r="8">
          <cell r="C8" t="str">
            <v>Княжнина Виталина Станиславовна</v>
          </cell>
          <cell r="D8">
            <v>41291</v>
          </cell>
          <cell r="E8" t="str">
            <v>КГБУ ДО "КСШОР"</v>
          </cell>
          <cell r="G8" t="str">
            <v>1,29,7</v>
          </cell>
        </row>
        <row r="9">
          <cell r="C9" t="str">
            <v>Колпакова Ксения Алексеевна</v>
          </cell>
          <cell r="D9">
            <v>41688</v>
          </cell>
          <cell r="E9" t="str">
            <v>МБУ ДО "СШОР №2"</v>
          </cell>
          <cell r="G9" t="str">
            <v>1,32,5</v>
          </cell>
        </row>
        <row r="10">
          <cell r="C10" t="str">
            <v>Колина Мария Дмитриевна</v>
          </cell>
          <cell r="D10">
            <v>41617</v>
          </cell>
          <cell r="E10" t="str">
            <v>КГБУ ДО "КСШОР"</v>
          </cell>
          <cell r="G10" t="str">
            <v>1,34,1</v>
          </cell>
        </row>
        <row r="11">
          <cell r="C11" t="str">
            <v>Чанова Дарья Александровна</v>
          </cell>
          <cell r="D11">
            <v>41386</v>
          </cell>
          <cell r="E11" t="str">
            <v xml:space="preserve"> Усть-Пристанская СОШ</v>
          </cell>
          <cell r="G11" t="str">
            <v>1,34,3</v>
          </cell>
        </row>
        <row r="12">
          <cell r="C12" t="str">
            <v>Перегудова Алина Владиславовна</v>
          </cell>
          <cell r="D12">
            <v>41335</v>
          </cell>
          <cell r="E12" t="str">
            <v>МБУ ДО "СШОР №2"</v>
          </cell>
          <cell r="G12" t="str">
            <v>1,34,9</v>
          </cell>
        </row>
        <row r="13">
          <cell r="C13" t="str">
            <v>Волкова Елизавета Владимировна</v>
          </cell>
          <cell r="D13">
            <v>41593</v>
          </cell>
          <cell r="E13" t="str">
            <v>СШ ЗАТО Сибирский</v>
          </cell>
          <cell r="G13" t="str">
            <v>1,36,5</v>
          </cell>
        </row>
        <row r="14">
          <cell r="C14" t="str">
            <v>Яшкина Ксения Романовна</v>
          </cell>
          <cell r="D14">
            <v>41438</v>
          </cell>
          <cell r="E14" t="str">
            <v>МАУ ДО СШ 7</v>
          </cell>
          <cell r="G14" t="str">
            <v>1,36,5</v>
          </cell>
        </row>
        <row r="15">
          <cell r="C15" t="str">
            <v>Мантропова Милена Сергеевна</v>
          </cell>
          <cell r="D15">
            <v>41413</v>
          </cell>
          <cell r="E15" t="str">
            <v>Павловская СШ</v>
          </cell>
          <cell r="G15" t="str">
            <v>1,38,2</v>
          </cell>
        </row>
        <row r="16">
          <cell r="C16" t="str">
            <v>Толкачева Виктория Павловна</v>
          </cell>
          <cell r="D16">
            <v>41719</v>
          </cell>
          <cell r="E16" t="str">
            <v>Павловская СШ</v>
          </cell>
          <cell r="G16" t="str">
            <v>1,38,4</v>
          </cell>
        </row>
        <row r="17">
          <cell r="C17" t="str">
            <v>Шумилова Ульяна Евгеньевна</v>
          </cell>
          <cell r="D17">
            <v>41575</v>
          </cell>
          <cell r="E17" t="str">
            <v>МБУ ДО "СШОР №2"</v>
          </cell>
          <cell r="G17" t="str">
            <v>1,38,5</v>
          </cell>
        </row>
        <row r="18">
          <cell r="C18" t="str">
            <v>Таранец Владислава Германовна</v>
          </cell>
          <cell r="D18">
            <v>41850</v>
          </cell>
          <cell r="E18" t="str">
            <v>МБУ ДО "СШОР №2"</v>
          </cell>
          <cell r="G18" t="str">
            <v>1,39,0</v>
          </cell>
        </row>
        <row r="19">
          <cell r="C19" t="str">
            <v>Потапова Кира Витальевна</v>
          </cell>
          <cell r="D19">
            <v>41310</v>
          </cell>
          <cell r="E19" t="str">
            <v>МАУ ДО СШ 7</v>
          </cell>
          <cell r="G19" t="str">
            <v>1,39,8</v>
          </cell>
        </row>
        <row r="20">
          <cell r="C20" t="str">
            <v>Козлова Ксения Сергеевна</v>
          </cell>
          <cell r="D20">
            <v>41569</v>
          </cell>
          <cell r="E20" t="str">
            <v>МБУ ДО "СШОР №2"</v>
          </cell>
          <cell r="G20" t="str">
            <v>1,40,5</v>
          </cell>
        </row>
        <row r="21">
          <cell r="C21" t="str">
            <v>Жданова Мария Сергеевна</v>
          </cell>
          <cell r="D21">
            <v>41530</v>
          </cell>
          <cell r="E21" t="str">
            <v>МБУ ДО "СШОР №2"</v>
          </cell>
          <cell r="G21" t="str">
            <v>1,40,6</v>
          </cell>
        </row>
        <row r="22">
          <cell r="C22" t="str">
            <v>Татаринцева Василиса Максимовна</v>
          </cell>
          <cell r="D22">
            <v>41534</v>
          </cell>
          <cell r="E22" t="str">
            <v>КГБУ ДО "КСШОР"</v>
          </cell>
          <cell r="G22" t="str">
            <v>1,41,0</v>
          </cell>
        </row>
        <row r="23">
          <cell r="C23" t="str">
            <v>Съедина Виктория Денисовна</v>
          </cell>
          <cell r="D23">
            <v>41921</v>
          </cell>
          <cell r="E23" t="str">
            <v>КГБУ ДО "КСШОР"</v>
          </cell>
          <cell r="G23" t="str">
            <v>1,41,6</v>
          </cell>
        </row>
        <row r="24">
          <cell r="C24" t="str">
            <v>Колопельник Софья Степановна</v>
          </cell>
          <cell r="D24">
            <v>41750</v>
          </cell>
          <cell r="E24" t="str">
            <v>МБОУ "Шипуновская СОШ №1"</v>
          </cell>
          <cell r="G24" t="str">
            <v>1,41,7</v>
          </cell>
        </row>
        <row r="25">
          <cell r="C25" t="str">
            <v>Вигриянова Вероника Александровна</v>
          </cell>
          <cell r="D25">
            <v>41826</v>
          </cell>
          <cell r="E25" t="str">
            <v xml:space="preserve"> Усть-Пристанская СОШ</v>
          </cell>
          <cell r="G25" t="str">
            <v>1,41,9</v>
          </cell>
        </row>
        <row r="26">
          <cell r="C26" t="str">
            <v>Кышова Мария Александровна</v>
          </cell>
          <cell r="D26">
            <v>41443</v>
          </cell>
          <cell r="E26" t="str">
            <v>МАУ ДО СШ 7</v>
          </cell>
          <cell r="G26" t="str">
            <v>1,42,0</v>
          </cell>
        </row>
        <row r="27">
          <cell r="C27" t="str">
            <v>Пепеляева Полина Александровна</v>
          </cell>
          <cell r="D27">
            <v>41512</v>
          </cell>
          <cell r="E27" t="str">
            <v>МБУ ДО "СШОР №2"</v>
          </cell>
          <cell r="G27" t="str">
            <v>1,42,8</v>
          </cell>
        </row>
        <row r="28">
          <cell r="C28" t="str">
            <v>Похорукова Анастасия Александровна</v>
          </cell>
          <cell r="D28">
            <v>41801</v>
          </cell>
          <cell r="E28" t="str">
            <v>МБОУ "Шипуновская СОШ №1"</v>
          </cell>
          <cell r="G28" t="str">
            <v>1,43,6</v>
          </cell>
        </row>
        <row r="29">
          <cell r="C29" t="str">
            <v>Беленкова Мирослава Арсеньевна</v>
          </cell>
          <cell r="D29">
            <v>41349</v>
          </cell>
          <cell r="E29" t="str">
            <v>МБУ ДО "СШОР №2"</v>
          </cell>
          <cell r="G29" t="str">
            <v>1,44,0</v>
          </cell>
        </row>
        <row r="30">
          <cell r="C30" t="str">
            <v>Полянская Арина Константиновна</v>
          </cell>
          <cell r="D30">
            <v>41632</v>
          </cell>
          <cell r="E30" t="str">
            <v>Павловская СШ</v>
          </cell>
          <cell r="G30" t="str">
            <v>1,44,1</v>
          </cell>
        </row>
        <row r="31">
          <cell r="C31" t="str">
            <v>Спирина София Денисовна</v>
          </cell>
          <cell r="D31">
            <v>41544</v>
          </cell>
          <cell r="E31" t="str">
            <v>МАУ ДО СШ 7</v>
          </cell>
          <cell r="G31" t="str">
            <v>1,44,6</v>
          </cell>
        </row>
        <row r="32">
          <cell r="C32" t="str">
            <v>Куницына Виктория Максимовна</v>
          </cell>
          <cell r="D32">
            <v>41829</v>
          </cell>
          <cell r="E32" t="str">
            <v>МБУ ДО "СШОР №2"</v>
          </cell>
          <cell r="G32" t="str">
            <v>1,44,8</v>
          </cell>
        </row>
        <row r="33">
          <cell r="C33" t="str">
            <v>Болотова Софья Владиславовна</v>
          </cell>
          <cell r="D33">
            <v>41956</v>
          </cell>
          <cell r="E33" t="str">
            <v>Мамонтовская СОШ</v>
          </cell>
          <cell r="G33" t="str">
            <v>1,44,9</v>
          </cell>
        </row>
        <row r="34">
          <cell r="C34" t="str">
            <v>Клюева Дарья Евгеньевна</v>
          </cell>
          <cell r="D34">
            <v>41452</v>
          </cell>
          <cell r="E34" t="str">
            <v xml:space="preserve"> Усть-Пристанская СОШ</v>
          </cell>
          <cell r="G34" t="str">
            <v>1,45,1</v>
          </cell>
        </row>
        <row r="35">
          <cell r="C35" t="str">
            <v>Ожогина Екатерина Викторовна</v>
          </cell>
          <cell r="D35">
            <v>41386</v>
          </cell>
          <cell r="E35" t="str">
            <v>Мамонтовская СОШ</v>
          </cell>
          <cell r="G35" t="str">
            <v>1,45,4</v>
          </cell>
        </row>
        <row r="36">
          <cell r="C36" t="str">
            <v>Борисова Марина Игоревна</v>
          </cell>
          <cell r="D36">
            <v>41635</v>
          </cell>
          <cell r="E36" t="str">
            <v>МБОУ "Шипуновская СОШ им А.В. Луначарского"</v>
          </cell>
          <cell r="G36" t="str">
            <v>1,46,2</v>
          </cell>
        </row>
        <row r="37">
          <cell r="C37" t="str">
            <v>Кашлева Евангелина Дмитриевна</v>
          </cell>
          <cell r="D37">
            <v>41929</v>
          </cell>
          <cell r="E37" t="str">
            <v>КГБУ ДО "КСШОР"</v>
          </cell>
          <cell r="G37" t="str">
            <v>1,47,1</v>
          </cell>
        </row>
        <row r="38">
          <cell r="C38" t="str">
            <v>Шалаева Анастасия Олеговна</v>
          </cell>
          <cell r="D38">
            <v>41816</v>
          </cell>
          <cell r="E38" t="str">
            <v>МБУ ДО "СШОР №2"</v>
          </cell>
          <cell r="G38" t="str">
            <v>1,47,3</v>
          </cell>
        </row>
        <row r="39">
          <cell r="C39" t="str">
            <v>Волкова Арина Константиновна</v>
          </cell>
          <cell r="D39">
            <v>41444</v>
          </cell>
          <cell r="E39" t="str">
            <v>МБУ ДО СП СШ № 2 г.Новоалтайск</v>
          </cell>
          <cell r="G39" t="str">
            <v>1,47,5</v>
          </cell>
        </row>
        <row r="40">
          <cell r="C40" t="str">
            <v>Денгоф Анастасия Александровна</v>
          </cell>
          <cell r="D40">
            <v>41424</v>
          </cell>
          <cell r="E40" t="str">
            <v>Мамонтовская СОШ</v>
          </cell>
          <cell r="G40" t="str">
            <v>1,47,9</v>
          </cell>
        </row>
        <row r="41">
          <cell r="C41" t="str">
            <v xml:space="preserve">Вельма Полина Владимировна </v>
          </cell>
          <cell r="D41">
            <v>41588</v>
          </cell>
          <cell r="E41" t="str">
            <v>КГБУ ДО "КСШОР"</v>
          </cell>
          <cell r="G41" t="str">
            <v>1,47,9</v>
          </cell>
        </row>
        <row r="42">
          <cell r="C42" t="str">
            <v>Игнатенко Милана Игоревна</v>
          </cell>
          <cell r="D42">
            <v>41331</v>
          </cell>
          <cell r="E42" t="str">
            <v>МБУ ДО "СШ г.Алейск"</v>
          </cell>
          <cell r="G42" t="str">
            <v>1,49,1</v>
          </cell>
        </row>
        <row r="43">
          <cell r="C43" t="str">
            <v>Исаева Ева Вячеславовна</v>
          </cell>
          <cell r="D43">
            <v>41453</v>
          </cell>
          <cell r="E43" t="str">
            <v>МБУ ДО "СШОР №2"</v>
          </cell>
          <cell r="G43" t="str">
            <v>1,49,5</v>
          </cell>
        </row>
        <row r="44">
          <cell r="C44" t="str">
            <v>Борцова Снежана Викторовна</v>
          </cell>
          <cell r="D44">
            <v>41714</v>
          </cell>
          <cell r="E44" t="str">
            <v>МБУ ДО "СШОР №2"</v>
          </cell>
          <cell r="G44" t="str">
            <v>1,50,1</v>
          </cell>
        </row>
        <row r="45">
          <cell r="C45" t="str">
            <v>Сайденцаль Алиса Владимировна</v>
          </cell>
          <cell r="D45">
            <v>41599</v>
          </cell>
          <cell r="E45" t="str">
            <v>Павловская СШ</v>
          </cell>
          <cell r="G45" t="str">
            <v>1,50,6</v>
          </cell>
        </row>
        <row r="46">
          <cell r="C46" t="str">
            <v>Орт Елизавета Станиславовна</v>
          </cell>
          <cell r="D46">
            <v>41454</v>
          </cell>
          <cell r="E46" t="str">
            <v>Мамонтовская СОШ</v>
          </cell>
          <cell r="G46" t="str">
            <v>1,50,7</v>
          </cell>
        </row>
        <row r="47">
          <cell r="C47" t="str">
            <v>Котова Вероника Евгеньевна</v>
          </cell>
          <cell r="D47">
            <v>41590</v>
          </cell>
          <cell r="E47" t="str">
            <v xml:space="preserve"> Усть-Пристанская СОШ</v>
          </cell>
          <cell r="G47" t="str">
            <v>1,51,2</v>
          </cell>
        </row>
        <row r="48">
          <cell r="C48" t="str">
            <v>Худяева Варвара Сергеевна</v>
          </cell>
          <cell r="D48">
            <v>41744</v>
          </cell>
          <cell r="E48" t="str">
            <v>Мамонтовская СОШ</v>
          </cell>
          <cell r="G48" t="str">
            <v>1,51,3</v>
          </cell>
        </row>
        <row r="49">
          <cell r="C49" t="str">
            <v>Пензева Диана Сергеевна</v>
          </cell>
          <cell r="D49">
            <v>41746</v>
          </cell>
          <cell r="E49" t="str">
            <v>МАУ ДО СШ 7</v>
          </cell>
          <cell r="G49" t="str">
            <v>1,51,4</v>
          </cell>
        </row>
        <row r="50">
          <cell r="C50" t="str">
            <v>Семеновская Кира Константиновна</v>
          </cell>
          <cell r="D50">
            <v>41775</v>
          </cell>
          <cell r="E50" t="str">
            <v>МАУ ДО СШ 7</v>
          </cell>
          <cell r="G50" t="str">
            <v>1,52,0</v>
          </cell>
        </row>
        <row r="51">
          <cell r="C51" t="str">
            <v>Симоненко Арина Дмитриевна</v>
          </cell>
          <cell r="D51">
            <v>41527</v>
          </cell>
          <cell r="E51" t="str">
            <v>МБУ ДО "СШОР №2"</v>
          </cell>
          <cell r="G51" t="str">
            <v>1,52,1</v>
          </cell>
        </row>
        <row r="52">
          <cell r="C52" t="str">
            <v>Ященко Полина Андреевна</v>
          </cell>
          <cell r="D52">
            <v>41926</v>
          </cell>
          <cell r="E52" t="str">
            <v>Мамонтовская СОШ</v>
          </cell>
          <cell r="G52" t="str">
            <v>1,52,6</v>
          </cell>
        </row>
        <row r="53">
          <cell r="C53" t="str">
            <v>Волкова Виктория Романовна</v>
          </cell>
          <cell r="D53">
            <v>41740</v>
          </cell>
          <cell r="E53" t="str">
            <v>МБУ ДО СП СШ № 2 г.Новоалтайск</v>
          </cell>
          <cell r="G53" t="str">
            <v>1,52,9</v>
          </cell>
        </row>
        <row r="54">
          <cell r="C54" t="str">
            <v>Хрусталева Наталья Спартаковна</v>
          </cell>
          <cell r="D54">
            <v>41683</v>
          </cell>
          <cell r="E54" t="str">
            <v>МБОУ "Шипуновская СОШ №1"</v>
          </cell>
          <cell r="G54" t="str">
            <v>1,54,7</v>
          </cell>
        </row>
        <row r="55">
          <cell r="C55" t="str">
            <v>Кузьмина Олеся Николаевна</v>
          </cell>
          <cell r="D55">
            <v>41498</v>
          </cell>
          <cell r="E55" t="str">
            <v>Павловская СШ</v>
          </cell>
          <cell r="G55" t="str">
            <v>1,55,7</v>
          </cell>
        </row>
        <row r="56">
          <cell r="C56" t="str">
            <v>Франк Вера Андреевна</v>
          </cell>
          <cell r="D56">
            <v>41672</v>
          </cell>
          <cell r="E56" t="str">
            <v>МБУ ДО "СШОР №2"</v>
          </cell>
          <cell r="G56" t="str">
            <v>1,55,8</v>
          </cell>
        </row>
        <row r="57">
          <cell r="C57" t="str">
            <v>Тюжина Алина Михайловна</v>
          </cell>
          <cell r="D57">
            <v>41618</v>
          </cell>
          <cell r="E57" t="str">
            <v>МБУ ДО СП СШ № 2 г.Новоалтайск</v>
          </cell>
          <cell r="G57" t="str">
            <v>1,56,8</v>
          </cell>
        </row>
        <row r="58">
          <cell r="C58" t="str">
            <v>Попова Мария Денисовна</v>
          </cell>
          <cell r="D58">
            <v>41849</v>
          </cell>
          <cell r="E58" t="str">
            <v>Павловская СШ</v>
          </cell>
          <cell r="G58" t="str">
            <v>1,58,3</v>
          </cell>
        </row>
        <row r="59">
          <cell r="C59" t="str">
            <v>Полякова Карина Сергеевна</v>
          </cell>
          <cell r="D59">
            <v>41453</v>
          </cell>
          <cell r="E59" t="str">
            <v>МБУ ДО "СШ г.Алейск"</v>
          </cell>
          <cell r="G59" t="str">
            <v>1,58,9</v>
          </cell>
        </row>
        <row r="60">
          <cell r="C60" t="str">
            <v>Серикова Мария Федоровна</v>
          </cell>
          <cell r="D60">
            <v>41793</v>
          </cell>
          <cell r="E60" t="str">
            <v>МБУ ДО "СШОР №2"</v>
          </cell>
          <cell r="G60" t="str">
            <v>1,58,9</v>
          </cell>
        </row>
        <row r="61">
          <cell r="C61" t="str">
            <v>Воробьева Полина Романовна</v>
          </cell>
          <cell r="D61">
            <v>41740</v>
          </cell>
          <cell r="E61" t="str">
            <v>МБУ ДО СП СШ № 2 г.Новоалтайск</v>
          </cell>
          <cell r="G61" t="str">
            <v>1,59,2</v>
          </cell>
        </row>
        <row r="62">
          <cell r="C62" t="str">
            <v>Ронжина Софья Алексеевна</v>
          </cell>
          <cell r="D62">
            <v>41758</v>
          </cell>
          <cell r="E62" t="str">
            <v>СШ ЗАТО Сибирский</v>
          </cell>
          <cell r="G62" t="str">
            <v>1,59,4</v>
          </cell>
        </row>
        <row r="63">
          <cell r="C63" t="str">
            <v>Оксюта Софья Станиславовна</v>
          </cell>
          <cell r="D63">
            <v>41894</v>
          </cell>
          <cell r="E63" t="str">
            <v>МБУ ДО "СШОР №2"</v>
          </cell>
          <cell r="G63" t="str">
            <v>1,59,7</v>
          </cell>
        </row>
        <row r="64">
          <cell r="C64" t="str">
            <v>Хохлова Дарья Дмитриевна</v>
          </cell>
          <cell r="D64">
            <v>41553</v>
          </cell>
          <cell r="E64" t="str">
            <v>МБУ ДО "СШОР №2"</v>
          </cell>
          <cell r="G64" t="str">
            <v>2,04,9</v>
          </cell>
        </row>
        <row r="65">
          <cell r="C65" t="str">
            <v>Мельниченко Екатерина Александровна</v>
          </cell>
          <cell r="D65">
            <v>41813</v>
          </cell>
          <cell r="E65" t="str">
            <v>МБУ ДО "СШОР №2"</v>
          </cell>
          <cell r="G65" t="str">
            <v>2,07,6</v>
          </cell>
        </row>
        <row r="66">
          <cell r="C66" t="str">
            <v>Витман Софья Павловна</v>
          </cell>
          <cell r="D66">
            <v>41760</v>
          </cell>
          <cell r="E66" t="str">
            <v>МБУ ДО СП СШ № 2 г.Новоалтайск</v>
          </cell>
          <cell r="G66" t="str">
            <v>2,08,3</v>
          </cell>
        </row>
        <row r="67">
          <cell r="C67" t="str">
            <v>Мусатова Варвара Валентиновна</v>
          </cell>
          <cell r="D67">
            <v>41699</v>
          </cell>
          <cell r="E67" t="str">
            <v>МБУ ДО "СШОР №2"</v>
          </cell>
          <cell r="G67" t="str">
            <v>2,08,4</v>
          </cell>
        </row>
        <row r="68">
          <cell r="C68" t="str">
            <v>Свинцова Софья Андреевна</v>
          </cell>
          <cell r="D68">
            <v>41972</v>
          </cell>
          <cell r="E68" t="str">
            <v>КГБУ ДО "КСШОР"</v>
          </cell>
          <cell r="G68" t="str">
            <v>2,08,8</v>
          </cell>
        </row>
        <row r="69">
          <cell r="C69" t="str">
            <v>Клименко Елизавета Юрьевна</v>
          </cell>
          <cell r="D69">
            <v>41994</v>
          </cell>
          <cell r="E69" t="str">
            <v>Мамонтовская СОШ</v>
          </cell>
          <cell r="G69" t="str">
            <v>2,14,1</v>
          </cell>
        </row>
        <row r="70">
          <cell r="C70" t="str">
            <v>Цыбинова Алиса Романовна</v>
          </cell>
          <cell r="D70">
            <v>41468</v>
          </cell>
          <cell r="E70" t="str">
            <v>МБУ ДО "СШ г.Алейск"</v>
          </cell>
          <cell r="G70" t="str">
            <v>2,24,9</v>
          </cell>
        </row>
        <row r="71">
          <cell r="C71" t="str">
            <v>Михайлова Екатерина Владимировна</v>
          </cell>
          <cell r="D71">
            <v>41747</v>
          </cell>
          <cell r="E71" t="str">
            <v>МБУ ДО "СШОР №2"</v>
          </cell>
          <cell r="G71" t="str">
            <v>2,28,8</v>
          </cell>
        </row>
        <row r="72">
          <cell r="C72" t="str">
            <v>Балахнина Вероника Алексеевна</v>
          </cell>
          <cell r="D72">
            <v>41500</v>
          </cell>
          <cell r="E72" t="str">
            <v>АНО ДО СШ "Бочкари"</v>
          </cell>
          <cell r="G72" t="str">
            <v>н/я</v>
          </cell>
        </row>
        <row r="73">
          <cell r="C73" t="str">
            <v>Легостаева Анастасия Александровна</v>
          </cell>
          <cell r="D73" t="str">
            <v>01.06.2013.</v>
          </cell>
          <cell r="E73" t="str">
            <v>МАУ ДО СШ 7</v>
          </cell>
          <cell r="G73" t="str">
            <v>н/я</v>
          </cell>
        </row>
        <row r="74">
          <cell r="C74" t="str">
            <v>Федорова Ксения Константиновна</v>
          </cell>
          <cell r="D74">
            <v>41311</v>
          </cell>
          <cell r="E74" t="str">
            <v>МБУ ДО "СШ г.Алейск"</v>
          </cell>
          <cell r="G74" t="str">
            <v>н/я</v>
          </cell>
        </row>
        <row r="75">
          <cell r="C75" t="str">
            <v>Павленко Валерия Александровна</v>
          </cell>
          <cell r="D75">
            <v>41796</v>
          </cell>
          <cell r="E75" t="str">
            <v>МАУ ДО СШ 7</v>
          </cell>
          <cell r="G75" t="str">
            <v>н/я</v>
          </cell>
        </row>
        <row r="76">
          <cell r="C76" t="str">
            <v>Первухина Ульяна Дмитриевна</v>
          </cell>
          <cell r="D76">
            <v>41773</v>
          </cell>
          <cell r="E76" t="str">
            <v>МБУ ДО "СШОР №2"</v>
          </cell>
          <cell r="G76" t="str">
            <v>н/я</v>
          </cell>
        </row>
        <row r="77">
          <cell r="C77" t="str">
            <v>1 забег</v>
          </cell>
        </row>
        <row r="78">
          <cell r="C78" t="str">
            <v>2 забег</v>
          </cell>
        </row>
        <row r="79">
          <cell r="C79" t="str">
            <v>3 забег</v>
          </cell>
        </row>
        <row r="80">
          <cell r="C80" t="str">
            <v>4 забег</v>
          </cell>
        </row>
        <row r="81">
          <cell r="C81" t="str">
            <v>5 забег</v>
          </cell>
        </row>
        <row r="82">
          <cell r="C82" t="str">
            <v>1 забег</v>
          </cell>
        </row>
        <row r="83">
          <cell r="C83" t="str">
            <v>2 забег</v>
          </cell>
        </row>
        <row r="84">
          <cell r="C84" t="str">
            <v>3 забег</v>
          </cell>
        </row>
        <row r="85">
          <cell r="C85" t="str">
            <v>4 забег</v>
          </cell>
        </row>
        <row r="86">
          <cell r="C86" t="str">
            <v>5 забег</v>
          </cell>
        </row>
        <row r="87">
          <cell r="C87" t="str">
            <v>6 забег</v>
          </cell>
        </row>
        <row r="88">
          <cell r="C88" t="str">
            <v>7 забег</v>
          </cell>
        </row>
        <row r="89">
          <cell r="C89" t="str">
            <v>8 забег</v>
          </cell>
        </row>
        <row r="90">
          <cell r="C90" t="str">
            <v>9 забег</v>
          </cell>
        </row>
        <row r="91">
          <cell r="C91" t="str">
            <v>10 забег</v>
          </cell>
        </row>
        <row r="92">
          <cell r="C92" t="str">
            <v>11 забег</v>
          </cell>
        </row>
        <row r="93">
          <cell r="C93" t="str">
            <v>12 забег</v>
          </cell>
        </row>
      </sheetData>
      <sheetData sheetId="14">
        <row r="1">
          <cell r="B1">
            <v>12.4</v>
          </cell>
          <cell r="E1">
            <v>86</v>
          </cell>
          <cell r="F1">
            <v>254</v>
          </cell>
        </row>
        <row r="2">
          <cell r="B2">
            <v>12.3</v>
          </cell>
          <cell r="E2">
            <v>87</v>
          </cell>
          <cell r="F2">
            <v>258</v>
          </cell>
          <cell r="J2" t="str">
            <v>1,14,1</v>
          </cell>
          <cell r="K2">
            <v>179</v>
          </cell>
        </row>
        <row r="3">
          <cell r="B3">
            <v>12.2</v>
          </cell>
          <cell r="E3">
            <v>88</v>
          </cell>
          <cell r="F3">
            <v>262</v>
          </cell>
          <cell r="J3" t="str">
            <v>1,14,2</v>
          </cell>
          <cell r="K3">
            <v>178</v>
          </cell>
        </row>
        <row r="4">
          <cell r="B4">
            <v>12.1</v>
          </cell>
          <cell r="E4">
            <v>89</v>
          </cell>
          <cell r="F4">
            <v>266</v>
          </cell>
          <cell r="J4" t="str">
            <v>1,14,3</v>
          </cell>
          <cell r="K4">
            <v>177</v>
          </cell>
        </row>
        <row r="5">
          <cell r="B5">
            <v>12</v>
          </cell>
          <cell r="E5">
            <v>90</v>
          </cell>
          <cell r="F5">
            <v>270</v>
          </cell>
          <cell r="J5" t="str">
            <v>1,14,4</v>
          </cell>
          <cell r="K5">
            <v>176</v>
          </cell>
        </row>
        <row r="6">
          <cell r="F6">
            <v>273</v>
          </cell>
          <cell r="J6" t="str">
            <v>1,14,5</v>
          </cell>
          <cell r="K6">
            <v>175</v>
          </cell>
        </row>
        <row r="7">
          <cell r="B7">
            <v>11.9</v>
          </cell>
          <cell r="E7">
            <v>91</v>
          </cell>
          <cell r="F7">
            <v>276</v>
          </cell>
          <cell r="J7" t="str">
            <v>1,14,6</v>
          </cell>
          <cell r="K7">
            <v>174</v>
          </cell>
        </row>
        <row r="8">
          <cell r="E8">
            <v>92</v>
          </cell>
          <cell r="F8">
            <v>279</v>
          </cell>
          <cell r="J8" t="str">
            <v>1,14,7</v>
          </cell>
          <cell r="K8">
            <v>173</v>
          </cell>
        </row>
        <row r="9">
          <cell r="B9">
            <v>11.8</v>
          </cell>
          <cell r="F9">
            <v>282</v>
          </cell>
          <cell r="J9" t="str">
            <v>1,14,8</v>
          </cell>
          <cell r="K9">
            <v>172</v>
          </cell>
        </row>
        <row r="10">
          <cell r="E10">
            <v>93</v>
          </cell>
          <cell r="F10">
            <v>285</v>
          </cell>
          <cell r="J10" t="str">
            <v>1,14,9</v>
          </cell>
          <cell r="K10">
            <v>171</v>
          </cell>
        </row>
        <row r="11">
          <cell r="B11">
            <v>11.7</v>
          </cell>
          <cell r="E11">
            <v>94</v>
          </cell>
          <cell r="F11">
            <v>288</v>
          </cell>
          <cell r="J11" t="str">
            <v>1,15,0</v>
          </cell>
          <cell r="K11">
            <v>170</v>
          </cell>
        </row>
        <row r="12">
          <cell r="F12">
            <v>291</v>
          </cell>
          <cell r="J12" t="str">
            <v>1,15,1</v>
          </cell>
          <cell r="K12">
            <v>169</v>
          </cell>
        </row>
        <row r="13">
          <cell r="B13">
            <v>11.6</v>
          </cell>
          <cell r="E13">
            <v>95</v>
          </cell>
          <cell r="F13">
            <v>294</v>
          </cell>
          <cell r="J13" t="str">
            <v>1,15,2</v>
          </cell>
          <cell r="K13">
            <v>168</v>
          </cell>
        </row>
        <row r="14">
          <cell r="E14">
            <v>96</v>
          </cell>
          <cell r="F14">
            <v>297</v>
          </cell>
          <cell r="J14" t="str">
            <v>1,15,3</v>
          </cell>
          <cell r="K14">
            <v>167</v>
          </cell>
        </row>
        <row r="15">
          <cell r="B15">
            <v>11.5</v>
          </cell>
          <cell r="F15">
            <v>300</v>
          </cell>
          <cell r="J15" t="str">
            <v>1,15,4</v>
          </cell>
          <cell r="K15">
            <v>166</v>
          </cell>
        </row>
        <row r="16">
          <cell r="E16">
            <v>97</v>
          </cell>
          <cell r="F16">
            <v>303</v>
          </cell>
          <cell r="J16" t="str">
            <v>1,15,5</v>
          </cell>
          <cell r="K16">
            <v>165</v>
          </cell>
        </row>
        <row r="17">
          <cell r="B17">
            <v>11.4</v>
          </cell>
          <cell r="E17">
            <v>98</v>
          </cell>
          <cell r="F17">
            <v>306</v>
          </cell>
          <cell r="J17" t="str">
            <v>1,15,6</v>
          </cell>
          <cell r="K17">
            <v>164</v>
          </cell>
        </row>
        <row r="18">
          <cell r="F18">
            <v>309</v>
          </cell>
          <cell r="J18" t="str">
            <v>1,15,7</v>
          </cell>
          <cell r="K18">
            <v>163</v>
          </cell>
        </row>
        <row r="19">
          <cell r="B19">
            <v>11.3</v>
          </cell>
          <cell r="E19">
            <v>99</v>
          </cell>
          <cell r="F19">
            <v>312</v>
          </cell>
          <cell r="J19" t="str">
            <v>1,15,8</v>
          </cell>
          <cell r="K19">
            <v>162</v>
          </cell>
        </row>
        <row r="20">
          <cell r="E20">
            <v>100</v>
          </cell>
          <cell r="F20">
            <v>315</v>
          </cell>
          <cell r="J20" t="str">
            <v>1,15,9</v>
          </cell>
          <cell r="K20">
            <v>161</v>
          </cell>
        </row>
        <row r="21">
          <cell r="B21">
            <v>11.2</v>
          </cell>
          <cell r="F21">
            <v>318</v>
          </cell>
          <cell r="J21" t="str">
            <v>1,16,0</v>
          </cell>
          <cell r="K21">
            <v>160</v>
          </cell>
        </row>
        <row r="22">
          <cell r="E22">
            <v>101</v>
          </cell>
          <cell r="F22">
            <v>321</v>
          </cell>
          <cell r="J22" t="str">
            <v>1,16,1</v>
          </cell>
          <cell r="K22">
            <v>159</v>
          </cell>
        </row>
        <row r="23">
          <cell r="B23">
            <v>11.1</v>
          </cell>
          <cell r="E23">
            <v>102</v>
          </cell>
          <cell r="F23">
            <v>324</v>
          </cell>
          <cell r="J23" t="str">
            <v>1,16,2</v>
          </cell>
          <cell r="K23">
            <v>158</v>
          </cell>
        </row>
        <row r="24">
          <cell r="F24">
            <v>327</v>
          </cell>
          <cell r="J24" t="str">
            <v>1,16,3</v>
          </cell>
          <cell r="K24">
            <v>157</v>
          </cell>
        </row>
        <row r="25">
          <cell r="B25">
            <v>11</v>
          </cell>
          <cell r="E25">
            <v>103</v>
          </cell>
          <cell r="F25">
            <v>330</v>
          </cell>
          <cell r="J25" t="str">
            <v>1,16,4</v>
          </cell>
          <cell r="K25">
            <v>156</v>
          </cell>
        </row>
        <row r="26">
          <cell r="E26">
            <v>104</v>
          </cell>
          <cell r="F26">
            <v>333</v>
          </cell>
          <cell r="J26" t="str">
            <v>1,16,5</v>
          </cell>
          <cell r="K26">
            <v>155</v>
          </cell>
        </row>
        <row r="27">
          <cell r="B27">
            <v>10.9</v>
          </cell>
          <cell r="F27">
            <v>336</v>
          </cell>
          <cell r="J27" t="str">
            <v>1,16,6</v>
          </cell>
          <cell r="K27">
            <v>154</v>
          </cell>
        </row>
        <row r="28">
          <cell r="E28">
            <v>105</v>
          </cell>
          <cell r="F28">
            <v>339</v>
          </cell>
          <cell r="J28" t="str">
            <v>1,16,7</v>
          </cell>
          <cell r="K28">
            <v>153</v>
          </cell>
        </row>
        <row r="29">
          <cell r="B29">
            <v>10.8</v>
          </cell>
          <cell r="E29">
            <v>106</v>
          </cell>
          <cell r="F29">
            <v>342</v>
          </cell>
          <cell r="J29" t="str">
            <v>1,16,8</v>
          </cell>
          <cell r="K29">
            <v>152</v>
          </cell>
        </row>
        <row r="30">
          <cell r="F30">
            <v>345</v>
          </cell>
          <cell r="J30" t="str">
            <v>1,16,9</v>
          </cell>
          <cell r="K30">
            <v>151</v>
          </cell>
        </row>
        <row r="31">
          <cell r="B31">
            <v>10.7</v>
          </cell>
          <cell r="E31">
            <v>107</v>
          </cell>
          <cell r="F31">
            <v>348</v>
          </cell>
          <cell r="J31" t="str">
            <v>1,17,0</v>
          </cell>
          <cell r="K31">
            <v>150</v>
          </cell>
        </row>
        <row r="32">
          <cell r="E32">
            <v>108</v>
          </cell>
          <cell r="F32">
            <v>351</v>
          </cell>
          <cell r="J32" t="str">
            <v>1,17,1</v>
          </cell>
          <cell r="K32">
            <v>149</v>
          </cell>
        </row>
        <row r="33">
          <cell r="B33">
            <v>10.6</v>
          </cell>
          <cell r="F33">
            <v>354</v>
          </cell>
          <cell r="J33" t="str">
            <v>1,17,2</v>
          </cell>
          <cell r="K33">
            <v>148</v>
          </cell>
        </row>
        <row r="34">
          <cell r="E34">
            <v>109</v>
          </cell>
          <cell r="F34">
            <v>357</v>
          </cell>
          <cell r="J34" t="str">
            <v>1,17,3</v>
          </cell>
          <cell r="K34">
            <v>147</v>
          </cell>
        </row>
        <row r="35">
          <cell r="B35">
            <v>10.5</v>
          </cell>
          <cell r="E35">
            <v>110</v>
          </cell>
          <cell r="F35">
            <v>360</v>
          </cell>
          <cell r="J35" t="str">
            <v>1,17,4</v>
          </cell>
          <cell r="K35">
            <v>146</v>
          </cell>
        </row>
        <row r="36">
          <cell r="F36">
            <v>363</v>
          </cell>
          <cell r="J36" t="str">
            <v>1,17,5</v>
          </cell>
          <cell r="K36">
            <v>145</v>
          </cell>
        </row>
        <row r="37">
          <cell r="B37">
            <v>10.4</v>
          </cell>
          <cell r="E37">
            <v>111</v>
          </cell>
          <cell r="F37">
            <v>366</v>
          </cell>
          <cell r="J37" t="str">
            <v>1,17,6</v>
          </cell>
          <cell r="K37">
            <v>144</v>
          </cell>
        </row>
        <row r="38">
          <cell r="E38">
            <v>112</v>
          </cell>
          <cell r="F38">
            <v>369</v>
          </cell>
          <cell r="J38" t="str">
            <v>1,17,7</v>
          </cell>
          <cell r="K38">
            <v>143</v>
          </cell>
        </row>
        <row r="39">
          <cell r="B39">
            <v>10.3</v>
          </cell>
          <cell r="F39">
            <v>372</v>
          </cell>
          <cell r="J39" t="str">
            <v>1,17,8</v>
          </cell>
          <cell r="K39">
            <v>142</v>
          </cell>
        </row>
        <row r="40">
          <cell r="E40">
            <v>113</v>
          </cell>
          <cell r="F40">
            <v>375</v>
          </cell>
          <cell r="J40" t="str">
            <v>1,17,9</v>
          </cell>
          <cell r="K40">
            <v>141</v>
          </cell>
        </row>
        <row r="41">
          <cell r="B41">
            <v>10.199999999999999</v>
          </cell>
          <cell r="E41">
            <v>114</v>
          </cell>
          <cell r="F41">
            <v>378</v>
          </cell>
          <cell r="J41" t="str">
            <v>1,18,0</v>
          </cell>
          <cell r="K41">
            <v>140</v>
          </cell>
        </row>
        <row r="42">
          <cell r="F42">
            <v>381</v>
          </cell>
          <cell r="J42" t="str">
            <v>1,18,2</v>
          </cell>
          <cell r="K42">
            <v>139</v>
          </cell>
        </row>
        <row r="43">
          <cell r="E43">
            <v>115</v>
          </cell>
          <cell r="F43">
            <v>384</v>
          </cell>
          <cell r="J43" t="str">
            <v>1,18,4</v>
          </cell>
          <cell r="K43">
            <v>138</v>
          </cell>
        </row>
        <row r="44">
          <cell r="B44">
            <v>10.1</v>
          </cell>
          <cell r="E44">
            <v>116</v>
          </cell>
          <cell r="F44">
            <v>387</v>
          </cell>
          <cell r="J44" t="str">
            <v>1,18,6</v>
          </cell>
          <cell r="K44">
            <v>137</v>
          </cell>
        </row>
        <row r="45">
          <cell r="F45">
            <v>390</v>
          </cell>
          <cell r="J45" t="str">
            <v>1,18,8</v>
          </cell>
          <cell r="K45">
            <v>136</v>
          </cell>
        </row>
        <row r="46">
          <cell r="E46">
            <v>117</v>
          </cell>
          <cell r="F46">
            <v>392</v>
          </cell>
          <cell r="J46" t="str">
            <v>1,19,0</v>
          </cell>
          <cell r="K46">
            <v>135</v>
          </cell>
        </row>
        <row r="47">
          <cell r="B47">
            <v>10</v>
          </cell>
          <cell r="E47">
            <v>118</v>
          </cell>
          <cell r="F47">
            <v>394</v>
          </cell>
          <cell r="J47" t="str">
            <v>1,19,2</v>
          </cell>
          <cell r="K47">
            <v>134</v>
          </cell>
        </row>
        <row r="48">
          <cell r="F48">
            <v>396</v>
          </cell>
          <cell r="J48" t="str">
            <v>1,19,4</v>
          </cell>
          <cell r="K48">
            <v>133</v>
          </cell>
        </row>
        <row r="49">
          <cell r="E49">
            <v>119</v>
          </cell>
          <cell r="F49">
            <v>398</v>
          </cell>
          <cell r="J49" t="str">
            <v>1,19,6</v>
          </cell>
          <cell r="K49">
            <v>132</v>
          </cell>
        </row>
        <row r="50">
          <cell r="B50">
            <v>9.9</v>
          </cell>
          <cell r="E50">
            <v>120</v>
          </cell>
          <cell r="F50">
            <v>400</v>
          </cell>
          <cell r="J50" t="str">
            <v>1,19,8</v>
          </cell>
          <cell r="K50">
            <v>131</v>
          </cell>
        </row>
        <row r="51">
          <cell r="F51">
            <v>403</v>
          </cell>
          <cell r="J51" t="str">
            <v>1,20,0</v>
          </cell>
          <cell r="K51">
            <v>130</v>
          </cell>
        </row>
        <row r="52">
          <cell r="E52">
            <v>121</v>
          </cell>
          <cell r="F52">
            <v>406</v>
          </cell>
          <cell r="J52" t="str">
            <v>1,20,2</v>
          </cell>
          <cell r="K52">
            <v>129</v>
          </cell>
        </row>
        <row r="53">
          <cell r="B53">
            <v>9.8000000000000007</v>
          </cell>
          <cell r="E53">
            <v>122</v>
          </cell>
          <cell r="F53">
            <v>409</v>
          </cell>
          <cell r="J53" t="str">
            <v>1,20,4</v>
          </cell>
          <cell r="K53">
            <v>128</v>
          </cell>
        </row>
        <row r="54">
          <cell r="F54">
            <v>412</v>
          </cell>
          <cell r="J54" t="str">
            <v>1,20,6</v>
          </cell>
          <cell r="K54">
            <v>127</v>
          </cell>
        </row>
        <row r="55">
          <cell r="E55">
            <v>123</v>
          </cell>
          <cell r="F55">
            <v>415</v>
          </cell>
          <cell r="J55" t="str">
            <v>1,20,8</v>
          </cell>
          <cell r="K55">
            <v>126</v>
          </cell>
        </row>
        <row r="56">
          <cell r="B56">
            <v>9.6999999999999993</v>
          </cell>
          <cell r="E56">
            <v>124</v>
          </cell>
          <cell r="F56">
            <v>418</v>
          </cell>
          <cell r="J56" t="str">
            <v>1,21,0</v>
          </cell>
          <cell r="K56">
            <v>125</v>
          </cell>
        </row>
        <row r="57">
          <cell r="F57">
            <v>421</v>
          </cell>
          <cell r="J57" t="str">
            <v>1,21,2</v>
          </cell>
          <cell r="K57">
            <v>124</v>
          </cell>
        </row>
        <row r="58">
          <cell r="E58">
            <v>125</v>
          </cell>
          <cell r="F58">
            <v>424</v>
          </cell>
          <cell r="J58" t="str">
            <v>1,21,4</v>
          </cell>
          <cell r="K58">
            <v>123</v>
          </cell>
        </row>
        <row r="59">
          <cell r="B59">
            <v>9.6</v>
          </cell>
          <cell r="E59">
            <v>126</v>
          </cell>
          <cell r="F59">
            <v>427</v>
          </cell>
          <cell r="J59" t="str">
            <v>1,21,6</v>
          </cell>
          <cell r="K59">
            <v>122</v>
          </cell>
        </row>
        <row r="60">
          <cell r="F60">
            <v>430</v>
          </cell>
          <cell r="J60" t="str">
            <v>1,21,8</v>
          </cell>
          <cell r="K60">
            <v>121</v>
          </cell>
        </row>
        <row r="61">
          <cell r="E61">
            <v>127</v>
          </cell>
          <cell r="F61">
            <v>432</v>
          </cell>
          <cell r="J61" t="str">
            <v>1,22,0</v>
          </cell>
          <cell r="K61">
            <v>120</v>
          </cell>
        </row>
        <row r="62">
          <cell r="B62">
            <v>9.5</v>
          </cell>
          <cell r="E62">
            <v>128</v>
          </cell>
          <cell r="F62">
            <v>434</v>
          </cell>
          <cell r="J62" t="str">
            <v>1,22,2</v>
          </cell>
          <cell r="K62">
            <v>119</v>
          </cell>
        </row>
        <row r="63">
          <cell r="F63">
            <v>436</v>
          </cell>
          <cell r="J63" t="str">
            <v>1,22,4</v>
          </cell>
          <cell r="K63">
            <v>118</v>
          </cell>
        </row>
        <row r="64">
          <cell r="E64">
            <v>129</v>
          </cell>
          <cell r="F64">
            <v>438</v>
          </cell>
          <cell r="J64" t="str">
            <v>1,22,6</v>
          </cell>
          <cell r="K64">
            <v>117</v>
          </cell>
        </row>
        <row r="65">
          <cell r="B65">
            <v>9.4</v>
          </cell>
          <cell r="E65">
            <v>130</v>
          </cell>
          <cell r="F65">
            <v>440</v>
          </cell>
          <cell r="J65" t="str">
            <v>1,22,8</v>
          </cell>
          <cell r="K65">
            <v>116</v>
          </cell>
        </row>
        <row r="66">
          <cell r="F66">
            <v>443</v>
          </cell>
          <cell r="J66" t="str">
            <v>1,23,0</v>
          </cell>
          <cell r="K66">
            <v>115</v>
          </cell>
        </row>
        <row r="67">
          <cell r="E67">
            <v>131</v>
          </cell>
          <cell r="F67">
            <v>446</v>
          </cell>
          <cell r="J67" t="str">
            <v>1,23,2</v>
          </cell>
          <cell r="K67">
            <v>114</v>
          </cell>
        </row>
        <row r="68">
          <cell r="B68">
            <v>9.3000000000000007</v>
          </cell>
          <cell r="E68">
            <v>132</v>
          </cell>
          <cell r="F68">
            <v>449</v>
          </cell>
          <cell r="J68" t="str">
            <v>1,23,4</v>
          </cell>
          <cell r="K68">
            <v>113</v>
          </cell>
        </row>
        <row r="69">
          <cell r="F69">
            <v>452</v>
          </cell>
          <cell r="J69" t="str">
            <v>1,23,6</v>
          </cell>
          <cell r="K69">
            <v>112</v>
          </cell>
        </row>
        <row r="70">
          <cell r="E70">
            <v>133</v>
          </cell>
          <cell r="F70">
            <v>455</v>
          </cell>
          <cell r="J70" t="str">
            <v>1,23,8</v>
          </cell>
          <cell r="K70">
            <v>111</v>
          </cell>
        </row>
        <row r="71">
          <cell r="B71">
            <v>9.1999999999999993</v>
          </cell>
          <cell r="E71">
            <v>134</v>
          </cell>
          <cell r="F71">
            <v>458</v>
          </cell>
          <cell r="J71" t="str">
            <v>1,24,0</v>
          </cell>
          <cell r="K71">
            <v>110</v>
          </cell>
        </row>
        <row r="72">
          <cell r="F72">
            <v>461</v>
          </cell>
          <cell r="J72" t="str">
            <v>1,24,3</v>
          </cell>
          <cell r="K72">
            <v>109</v>
          </cell>
        </row>
        <row r="73">
          <cell r="E73">
            <v>135</v>
          </cell>
          <cell r="F73">
            <v>464</v>
          </cell>
          <cell r="J73" t="str">
            <v>1,24,6</v>
          </cell>
          <cell r="K73">
            <v>108</v>
          </cell>
        </row>
        <row r="74">
          <cell r="B74">
            <v>9.1</v>
          </cell>
          <cell r="E74">
            <v>136</v>
          </cell>
          <cell r="F74">
            <v>467</v>
          </cell>
          <cell r="J74" t="str">
            <v>1,24,9</v>
          </cell>
          <cell r="K74">
            <v>107</v>
          </cell>
        </row>
        <row r="75">
          <cell r="F75">
            <v>470</v>
          </cell>
          <cell r="J75" t="str">
            <v>1,25,2</v>
          </cell>
          <cell r="K75">
            <v>106</v>
          </cell>
        </row>
        <row r="76">
          <cell r="E76">
            <v>137</v>
          </cell>
          <cell r="F76">
            <v>472</v>
          </cell>
          <cell r="J76" t="str">
            <v>1,25,5</v>
          </cell>
          <cell r="K76">
            <v>105</v>
          </cell>
        </row>
        <row r="77">
          <cell r="B77">
            <v>9</v>
          </cell>
          <cell r="E77">
            <v>138</v>
          </cell>
          <cell r="F77">
            <v>474</v>
          </cell>
          <cell r="J77" t="str">
            <v>1,25,8</v>
          </cell>
          <cell r="K77">
            <v>104</v>
          </cell>
        </row>
        <row r="78">
          <cell r="F78">
            <v>476</v>
          </cell>
          <cell r="J78" t="str">
            <v>1,26,1</v>
          </cell>
          <cell r="K78">
            <v>103</v>
          </cell>
        </row>
        <row r="79">
          <cell r="E79">
            <v>139</v>
          </cell>
          <cell r="F79">
            <v>478</v>
          </cell>
          <cell r="J79" t="str">
            <v>1,26,4</v>
          </cell>
          <cell r="K79">
            <v>102</v>
          </cell>
        </row>
        <row r="80">
          <cell r="B80">
            <v>8.9</v>
          </cell>
          <cell r="E80">
            <v>140</v>
          </cell>
          <cell r="F80">
            <v>480</v>
          </cell>
          <cell r="J80" t="str">
            <v>1,26,7</v>
          </cell>
          <cell r="K80">
            <v>101</v>
          </cell>
        </row>
        <row r="81">
          <cell r="F81">
            <v>482</v>
          </cell>
          <cell r="J81" t="str">
            <v>1,27,0</v>
          </cell>
          <cell r="K81">
            <v>100</v>
          </cell>
        </row>
        <row r="82">
          <cell r="E82">
            <v>141</v>
          </cell>
          <cell r="F82">
            <v>484</v>
          </cell>
          <cell r="J82" t="str">
            <v>1,27,3</v>
          </cell>
          <cell r="K82">
            <v>99</v>
          </cell>
        </row>
        <row r="83">
          <cell r="F83">
            <v>486</v>
          </cell>
          <cell r="J83" t="str">
            <v>1,27,6</v>
          </cell>
          <cell r="K83">
            <v>98</v>
          </cell>
        </row>
        <row r="84">
          <cell r="B84">
            <v>8.8000000000000007</v>
          </cell>
          <cell r="E84">
            <v>142</v>
          </cell>
          <cell r="F84">
            <v>488</v>
          </cell>
          <cell r="J84" t="str">
            <v>1,27,9</v>
          </cell>
          <cell r="K84">
            <v>97</v>
          </cell>
        </row>
        <row r="85">
          <cell r="F85">
            <v>490</v>
          </cell>
          <cell r="J85" t="str">
            <v>1,28,2</v>
          </cell>
          <cell r="K85">
            <v>96</v>
          </cell>
        </row>
        <row r="86">
          <cell r="E86">
            <v>143</v>
          </cell>
          <cell r="F86">
            <v>492</v>
          </cell>
          <cell r="J86" t="str">
            <v>1,28,5</v>
          </cell>
          <cell r="K86">
            <v>95</v>
          </cell>
        </row>
        <row r="87">
          <cell r="F87">
            <v>494</v>
          </cell>
          <cell r="J87" t="str">
            <v>1,28,8</v>
          </cell>
          <cell r="K87">
            <v>94</v>
          </cell>
        </row>
        <row r="88">
          <cell r="B88">
            <v>8.6999999999999993</v>
          </cell>
          <cell r="E88">
            <v>144</v>
          </cell>
          <cell r="F88">
            <v>496</v>
          </cell>
          <cell r="J88" t="str">
            <v>1,29,1</v>
          </cell>
          <cell r="K88">
            <v>93</v>
          </cell>
        </row>
        <row r="89">
          <cell r="F89">
            <v>498</v>
          </cell>
          <cell r="J89" t="str">
            <v>1,29,4</v>
          </cell>
          <cell r="K89">
            <v>92</v>
          </cell>
        </row>
        <row r="90">
          <cell r="E90">
            <v>145</v>
          </cell>
          <cell r="F90">
            <v>500</v>
          </cell>
          <cell r="J90" t="str">
            <v>1,29,7</v>
          </cell>
          <cell r="K90">
            <v>91</v>
          </cell>
        </row>
        <row r="91">
          <cell r="F91">
            <v>502</v>
          </cell>
          <cell r="J91" t="str">
            <v>1,30,0</v>
          </cell>
          <cell r="K91">
            <v>90</v>
          </cell>
        </row>
        <row r="92">
          <cell r="B92">
            <v>8.6</v>
          </cell>
          <cell r="E92">
            <v>146</v>
          </cell>
          <cell r="F92">
            <v>504</v>
          </cell>
          <cell r="J92" t="str">
            <v>1,30,3</v>
          </cell>
          <cell r="K92">
            <v>89</v>
          </cell>
        </row>
        <row r="93">
          <cell r="F93">
            <v>506</v>
          </cell>
          <cell r="J93" t="str">
            <v>1,30,6</v>
          </cell>
          <cell r="K93">
            <v>88</v>
          </cell>
        </row>
        <row r="94">
          <cell r="E94">
            <v>147</v>
          </cell>
          <cell r="F94">
            <v>508</v>
          </cell>
          <cell r="J94" t="str">
            <v>1,30,9</v>
          </cell>
          <cell r="K94">
            <v>87</v>
          </cell>
        </row>
        <row r="95">
          <cell r="F95">
            <v>510</v>
          </cell>
          <cell r="J95" t="str">
            <v>1,31,2</v>
          </cell>
          <cell r="K95">
            <v>86</v>
          </cell>
        </row>
        <row r="96">
          <cell r="B96">
            <v>8.5</v>
          </cell>
          <cell r="E96">
            <v>148</v>
          </cell>
          <cell r="F96">
            <v>512</v>
          </cell>
          <cell r="J96" t="str">
            <v>1,31,5</v>
          </cell>
          <cell r="K96">
            <v>85</v>
          </cell>
        </row>
        <row r="97">
          <cell r="F97">
            <v>514</v>
          </cell>
          <cell r="J97" t="str">
            <v>1,31,8</v>
          </cell>
          <cell r="K97">
            <v>84</v>
          </cell>
        </row>
        <row r="98">
          <cell r="E98">
            <v>149</v>
          </cell>
          <cell r="F98">
            <v>516</v>
          </cell>
          <cell r="J98" t="str">
            <v>1,32,1</v>
          </cell>
          <cell r="K98">
            <v>83</v>
          </cell>
        </row>
        <row r="99">
          <cell r="F99">
            <v>518</v>
          </cell>
          <cell r="J99" t="str">
            <v>1,32,4</v>
          </cell>
          <cell r="K99">
            <v>82</v>
          </cell>
        </row>
        <row r="100">
          <cell r="B100">
            <v>8.4</v>
          </cell>
          <cell r="E100">
            <v>150</v>
          </cell>
          <cell r="F100">
            <v>520</v>
          </cell>
          <cell r="J100" t="str">
            <v>1,32,7</v>
          </cell>
          <cell r="K100">
            <v>81</v>
          </cell>
        </row>
        <row r="101">
          <cell r="E101">
            <v>151</v>
          </cell>
          <cell r="F101">
            <v>522</v>
          </cell>
          <cell r="J101" t="str">
            <v>1,33,0</v>
          </cell>
          <cell r="K101">
            <v>80</v>
          </cell>
        </row>
        <row r="102">
          <cell r="E102">
            <v>152</v>
          </cell>
          <cell r="F102">
            <v>524</v>
          </cell>
          <cell r="J102" t="str">
            <v>1,33,4</v>
          </cell>
          <cell r="K102">
            <v>79</v>
          </cell>
        </row>
        <row r="103">
          <cell r="F103">
            <v>526</v>
          </cell>
          <cell r="J103" t="str">
            <v>1,33,8</v>
          </cell>
          <cell r="K103">
            <v>78</v>
          </cell>
        </row>
        <row r="104">
          <cell r="E104">
            <v>153</v>
          </cell>
          <cell r="F104">
            <v>528</v>
          </cell>
          <cell r="J104" t="str">
            <v>1,34,2</v>
          </cell>
          <cell r="K104">
            <v>77</v>
          </cell>
        </row>
        <row r="105">
          <cell r="B105">
            <v>8.3000000000000007</v>
          </cell>
          <cell r="E105">
            <v>154</v>
          </cell>
          <cell r="F105">
            <v>530</v>
          </cell>
          <cell r="J105" t="str">
            <v>1,34,6</v>
          </cell>
          <cell r="K105">
            <v>76</v>
          </cell>
        </row>
        <row r="106">
          <cell r="E106">
            <v>155</v>
          </cell>
          <cell r="F106">
            <v>532</v>
          </cell>
          <cell r="J106" t="str">
            <v>1,35,0</v>
          </cell>
          <cell r="K106">
            <v>75</v>
          </cell>
        </row>
        <row r="107">
          <cell r="F107">
            <v>534</v>
          </cell>
          <cell r="J107" t="str">
            <v>1,35,4</v>
          </cell>
          <cell r="K107">
            <v>74</v>
          </cell>
        </row>
        <row r="108">
          <cell r="E108">
            <v>156</v>
          </cell>
          <cell r="F108">
            <v>536</v>
          </cell>
          <cell r="J108" t="str">
            <v>1,35,8</v>
          </cell>
          <cell r="K108">
            <v>73</v>
          </cell>
        </row>
        <row r="109">
          <cell r="E109">
            <v>157</v>
          </cell>
          <cell r="F109">
            <v>538</v>
          </cell>
          <cell r="J109" t="str">
            <v>1,36,2</v>
          </cell>
          <cell r="K109">
            <v>72</v>
          </cell>
        </row>
        <row r="110">
          <cell r="B110">
            <v>8.1999999999999993</v>
          </cell>
          <cell r="E110">
            <v>158</v>
          </cell>
          <cell r="F110">
            <v>540</v>
          </cell>
          <cell r="J110" t="str">
            <v>1,36,6</v>
          </cell>
          <cell r="K110">
            <v>71</v>
          </cell>
        </row>
        <row r="111">
          <cell r="F111">
            <v>542</v>
          </cell>
          <cell r="J111" t="str">
            <v>1,37,0</v>
          </cell>
          <cell r="K111">
            <v>70</v>
          </cell>
        </row>
        <row r="112">
          <cell r="E112">
            <v>159</v>
          </cell>
          <cell r="F112">
            <v>544</v>
          </cell>
          <cell r="J112" t="str">
            <v>1,37,4</v>
          </cell>
          <cell r="K112">
            <v>69</v>
          </cell>
        </row>
        <row r="113">
          <cell r="E113">
            <v>160</v>
          </cell>
          <cell r="F113">
            <v>546</v>
          </cell>
          <cell r="J113" t="str">
            <v>1,37,8</v>
          </cell>
          <cell r="K113">
            <v>68</v>
          </cell>
        </row>
        <row r="114">
          <cell r="E114">
            <v>161</v>
          </cell>
          <cell r="F114">
            <v>548</v>
          </cell>
          <cell r="J114" t="str">
            <v>1,38,2</v>
          </cell>
          <cell r="K114">
            <v>67</v>
          </cell>
        </row>
        <row r="115">
          <cell r="B115">
            <v>8.1</v>
          </cell>
          <cell r="F115">
            <v>550</v>
          </cell>
          <cell r="J115" t="str">
            <v>1,38,6</v>
          </cell>
          <cell r="K115">
            <v>66</v>
          </cell>
        </row>
        <row r="116">
          <cell r="E116">
            <v>162</v>
          </cell>
          <cell r="F116">
            <v>551</v>
          </cell>
          <cell r="J116" t="str">
            <v>1,39,0</v>
          </cell>
          <cell r="K116">
            <v>65</v>
          </cell>
        </row>
        <row r="117">
          <cell r="E117">
            <v>163</v>
          </cell>
          <cell r="F117">
            <v>552</v>
          </cell>
          <cell r="J117" t="str">
            <v>1,39,4</v>
          </cell>
          <cell r="K117">
            <v>64</v>
          </cell>
        </row>
        <row r="118">
          <cell r="E118">
            <v>164</v>
          </cell>
          <cell r="F118">
            <v>553</v>
          </cell>
          <cell r="J118" t="str">
            <v>1,39,8</v>
          </cell>
          <cell r="K118">
            <v>63</v>
          </cell>
        </row>
        <row r="119">
          <cell r="F119">
            <v>554</v>
          </cell>
          <cell r="J119" t="str">
            <v>1,40,2</v>
          </cell>
          <cell r="K119">
            <v>62</v>
          </cell>
        </row>
        <row r="120">
          <cell r="B120">
            <v>8</v>
          </cell>
          <cell r="E120">
            <v>165</v>
          </cell>
          <cell r="F120">
            <v>555</v>
          </cell>
          <cell r="J120" t="str">
            <v>1,40,6</v>
          </cell>
          <cell r="K120">
            <v>61</v>
          </cell>
        </row>
        <row r="121">
          <cell r="F121">
            <v>557</v>
          </cell>
          <cell r="J121" t="str">
            <v>1,41,0</v>
          </cell>
          <cell r="K121">
            <v>60</v>
          </cell>
        </row>
        <row r="122">
          <cell r="F122">
            <v>559</v>
          </cell>
          <cell r="J122" t="str">
            <v>1,41,5</v>
          </cell>
          <cell r="K122">
            <v>59</v>
          </cell>
        </row>
        <row r="123">
          <cell r="E123">
            <v>166</v>
          </cell>
          <cell r="F123">
            <v>561</v>
          </cell>
          <cell r="J123" t="str">
            <v>1,42,0</v>
          </cell>
          <cell r="K123">
            <v>58</v>
          </cell>
        </row>
        <row r="124">
          <cell r="F124">
            <v>563</v>
          </cell>
          <cell r="J124" t="str">
            <v>1,42,5</v>
          </cell>
          <cell r="K124">
            <v>57</v>
          </cell>
        </row>
        <row r="125">
          <cell r="B125">
            <v>7.9</v>
          </cell>
          <cell r="F125">
            <v>565</v>
          </cell>
          <cell r="J125" t="str">
            <v>1,43,0</v>
          </cell>
          <cell r="K125">
            <v>56</v>
          </cell>
        </row>
        <row r="126">
          <cell r="E126">
            <v>167</v>
          </cell>
          <cell r="F126">
            <v>566</v>
          </cell>
          <cell r="J126" t="str">
            <v>1,43,5</v>
          </cell>
          <cell r="K126">
            <v>55</v>
          </cell>
        </row>
        <row r="127">
          <cell r="F127">
            <v>567</v>
          </cell>
          <cell r="J127" t="str">
            <v>1,44,0</v>
          </cell>
          <cell r="K127">
            <v>54</v>
          </cell>
        </row>
        <row r="128">
          <cell r="F128">
            <v>568</v>
          </cell>
          <cell r="J128" t="str">
            <v>1,44,5</v>
          </cell>
          <cell r="K128">
            <v>53</v>
          </cell>
        </row>
        <row r="129">
          <cell r="E129">
            <v>168</v>
          </cell>
          <cell r="F129">
            <v>569</v>
          </cell>
          <cell r="J129" t="str">
            <v>1,45,0</v>
          </cell>
          <cell r="K129">
            <v>52</v>
          </cell>
        </row>
        <row r="130">
          <cell r="B130">
            <v>7.8</v>
          </cell>
          <cell r="F130">
            <v>570</v>
          </cell>
          <cell r="J130" t="str">
            <v>1,45,5</v>
          </cell>
          <cell r="K130">
            <v>51</v>
          </cell>
        </row>
        <row r="131">
          <cell r="F131">
            <v>571</v>
          </cell>
          <cell r="J131" t="str">
            <v>1,46,0</v>
          </cell>
          <cell r="K131">
            <v>50</v>
          </cell>
        </row>
        <row r="132">
          <cell r="E132">
            <v>169</v>
          </cell>
          <cell r="F132">
            <v>572</v>
          </cell>
          <cell r="J132" t="str">
            <v>1,46,6</v>
          </cell>
          <cell r="K132">
            <v>49</v>
          </cell>
        </row>
        <row r="133">
          <cell r="F133">
            <v>573</v>
          </cell>
          <cell r="J133" t="str">
            <v>1,47,2</v>
          </cell>
          <cell r="K133">
            <v>48</v>
          </cell>
        </row>
        <row r="134">
          <cell r="F134">
            <v>574</v>
          </cell>
          <cell r="J134" t="str">
            <v>1,47,8</v>
          </cell>
          <cell r="K134">
            <v>47</v>
          </cell>
        </row>
        <row r="135">
          <cell r="E135">
            <v>170</v>
          </cell>
          <cell r="F135">
            <v>575</v>
          </cell>
          <cell r="J135" t="str">
            <v>1,48,4</v>
          </cell>
          <cell r="K135">
            <v>46</v>
          </cell>
        </row>
        <row r="136">
          <cell r="F136">
            <v>576</v>
          </cell>
          <cell r="J136" t="str">
            <v>1,49,0</v>
          </cell>
          <cell r="K136">
            <v>45</v>
          </cell>
        </row>
        <row r="137">
          <cell r="F137">
            <v>577</v>
          </cell>
          <cell r="J137" t="str">
            <v>1,49,6</v>
          </cell>
          <cell r="K137">
            <v>44</v>
          </cell>
        </row>
        <row r="138">
          <cell r="E138">
            <v>171</v>
          </cell>
          <cell r="F138">
            <v>578</v>
          </cell>
          <cell r="J138" t="str">
            <v>1,50,2</v>
          </cell>
          <cell r="K138">
            <v>43</v>
          </cell>
        </row>
        <row r="139">
          <cell r="F139">
            <v>579</v>
          </cell>
          <cell r="J139" t="str">
            <v>1,50,8</v>
          </cell>
          <cell r="K139">
            <v>42</v>
          </cell>
        </row>
        <row r="140">
          <cell r="B140">
            <v>7.7</v>
          </cell>
          <cell r="F140">
            <v>580</v>
          </cell>
          <cell r="J140" t="str">
            <v>1,51,4</v>
          </cell>
          <cell r="K140">
            <v>41</v>
          </cell>
        </row>
        <row r="141">
          <cell r="F141">
            <v>581</v>
          </cell>
          <cell r="J141" t="str">
            <v>1,52,0</v>
          </cell>
          <cell r="K141">
            <v>40</v>
          </cell>
        </row>
        <row r="142">
          <cell r="E142">
            <v>172</v>
          </cell>
          <cell r="F142">
            <v>582</v>
          </cell>
          <cell r="J142" t="str">
            <v>1,52,6</v>
          </cell>
          <cell r="K142">
            <v>39</v>
          </cell>
        </row>
        <row r="143">
          <cell r="F143">
            <v>583</v>
          </cell>
          <cell r="J143" t="str">
            <v>1,53,2</v>
          </cell>
          <cell r="K143">
            <v>38</v>
          </cell>
        </row>
        <row r="144">
          <cell r="F144">
            <v>584</v>
          </cell>
          <cell r="J144" t="str">
            <v>1,53,8</v>
          </cell>
          <cell r="K144">
            <v>37</v>
          </cell>
        </row>
        <row r="145">
          <cell r="F145">
            <v>585</v>
          </cell>
          <cell r="J145" t="str">
            <v>1,54,4</v>
          </cell>
          <cell r="K145">
            <v>36</v>
          </cell>
        </row>
        <row r="146">
          <cell r="E146">
            <v>173</v>
          </cell>
          <cell r="F146">
            <v>586</v>
          </cell>
          <cell r="J146" t="str">
            <v>1,55,0</v>
          </cell>
          <cell r="K146">
            <v>35</v>
          </cell>
        </row>
        <row r="147">
          <cell r="F147">
            <v>587</v>
          </cell>
          <cell r="J147" t="str">
            <v>1,55,8</v>
          </cell>
          <cell r="K147">
            <v>34</v>
          </cell>
        </row>
        <row r="148">
          <cell r="F148">
            <v>588</v>
          </cell>
          <cell r="J148" t="str">
            <v>1,56,6</v>
          </cell>
          <cell r="K148">
            <v>33</v>
          </cell>
        </row>
        <row r="149">
          <cell r="F149">
            <v>589</v>
          </cell>
          <cell r="J149" t="str">
            <v>1,57,4</v>
          </cell>
          <cell r="K149">
            <v>32</v>
          </cell>
        </row>
        <row r="150">
          <cell r="B150">
            <v>7.6</v>
          </cell>
          <cell r="E150">
            <v>174</v>
          </cell>
          <cell r="F150">
            <v>590</v>
          </cell>
          <cell r="J150" t="str">
            <v>1,58,2</v>
          </cell>
          <cell r="K150">
            <v>31</v>
          </cell>
        </row>
        <row r="151">
          <cell r="F151">
            <v>591</v>
          </cell>
          <cell r="J151" t="str">
            <v>1,59,0</v>
          </cell>
          <cell r="K151">
            <v>30</v>
          </cell>
        </row>
        <row r="152">
          <cell r="F152">
            <v>592</v>
          </cell>
          <cell r="J152" t="str">
            <v>1,59,8</v>
          </cell>
          <cell r="K152">
            <v>29</v>
          </cell>
        </row>
        <row r="153">
          <cell r="E153">
            <v>175</v>
          </cell>
          <cell r="F153">
            <v>593</v>
          </cell>
          <cell r="J153" t="str">
            <v>2,00,6</v>
          </cell>
          <cell r="K153">
            <v>28</v>
          </cell>
        </row>
        <row r="154">
          <cell r="F154">
            <v>594</v>
          </cell>
          <cell r="J154" t="str">
            <v>2,01,4</v>
          </cell>
          <cell r="K154">
            <v>27</v>
          </cell>
        </row>
        <row r="155">
          <cell r="F155">
            <v>595</v>
          </cell>
          <cell r="J155" t="str">
            <v>2,02,2</v>
          </cell>
          <cell r="K155">
            <v>26</v>
          </cell>
        </row>
        <row r="156">
          <cell r="E156">
            <v>176</v>
          </cell>
          <cell r="F156">
            <v>596</v>
          </cell>
          <cell r="J156" t="str">
            <v>2:03,0</v>
          </cell>
          <cell r="K156">
            <v>25</v>
          </cell>
        </row>
        <row r="157">
          <cell r="F157">
            <v>597</v>
          </cell>
          <cell r="J157" t="str">
            <v>2,03,8</v>
          </cell>
          <cell r="K157">
            <v>24</v>
          </cell>
        </row>
        <row r="158">
          <cell r="F158">
            <v>598</v>
          </cell>
          <cell r="J158" t="str">
            <v>2,04,6</v>
          </cell>
          <cell r="K158">
            <v>23</v>
          </cell>
        </row>
        <row r="159">
          <cell r="E159">
            <v>177</v>
          </cell>
          <cell r="F159">
            <v>599</v>
          </cell>
          <cell r="J159" t="str">
            <v>2,05,4</v>
          </cell>
          <cell r="K159">
            <v>22</v>
          </cell>
        </row>
        <row r="160">
          <cell r="B160">
            <v>7.5</v>
          </cell>
          <cell r="F160">
            <v>600</v>
          </cell>
          <cell r="J160" t="str">
            <v>2,06,2</v>
          </cell>
          <cell r="K160">
            <v>21</v>
          </cell>
        </row>
        <row r="161">
          <cell r="F161">
            <v>601</v>
          </cell>
          <cell r="J161" t="str">
            <v>2,07,0</v>
          </cell>
          <cell r="K161">
            <v>20</v>
          </cell>
        </row>
        <row r="162">
          <cell r="E162">
            <v>178</v>
          </cell>
          <cell r="F162">
            <v>602</v>
          </cell>
          <cell r="J162" t="str">
            <v>2,07,8</v>
          </cell>
          <cell r="K162">
            <v>19</v>
          </cell>
        </row>
        <row r="163">
          <cell r="F163">
            <v>603</v>
          </cell>
          <cell r="J163" t="str">
            <v>2,08,6</v>
          </cell>
          <cell r="K163">
            <v>18</v>
          </cell>
        </row>
        <row r="164">
          <cell r="F164">
            <v>604</v>
          </cell>
          <cell r="J164" t="str">
            <v>2,09,4</v>
          </cell>
          <cell r="K164">
            <v>17</v>
          </cell>
        </row>
        <row r="165">
          <cell r="E165">
            <v>179</v>
          </cell>
          <cell r="F165">
            <v>605</v>
          </cell>
          <cell r="J165" t="str">
            <v>2,10,2</v>
          </cell>
          <cell r="K165">
            <v>16</v>
          </cell>
        </row>
        <row r="166">
          <cell r="F166">
            <v>606</v>
          </cell>
          <cell r="J166" t="str">
            <v>2,11,0</v>
          </cell>
          <cell r="K166">
            <v>15</v>
          </cell>
        </row>
        <row r="167">
          <cell r="F167">
            <v>607</v>
          </cell>
          <cell r="J167" t="str">
            <v>2,11,8</v>
          </cell>
          <cell r="K167">
            <v>14</v>
          </cell>
        </row>
        <row r="168">
          <cell r="E168">
            <v>180</v>
          </cell>
          <cell r="F168">
            <v>608</v>
          </cell>
          <cell r="J168" t="str">
            <v>2:12,6</v>
          </cell>
          <cell r="K168">
            <v>13</v>
          </cell>
        </row>
        <row r="169">
          <cell r="F169">
            <v>609</v>
          </cell>
          <cell r="J169" t="str">
            <v>2,13,4</v>
          </cell>
          <cell r="K169">
            <v>12</v>
          </cell>
        </row>
        <row r="170">
          <cell r="B170">
            <v>7.4</v>
          </cell>
          <cell r="F170">
            <v>610</v>
          </cell>
          <cell r="J170" t="str">
            <v>2,14,2</v>
          </cell>
          <cell r="K170">
            <v>11</v>
          </cell>
        </row>
        <row r="171">
          <cell r="E171">
            <v>181</v>
          </cell>
          <cell r="F171">
            <v>611</v>
          </cell>
          <cell r="J171" t="str">
            <v>2,15,0</v>
          </cell>
          <cell r="K171">
            <v>10</v>
          </cell>
        </row>
        <row r="172">
          <cell r="F172">
            <v>612</v>
          </cell>
          <cell r="J172" t="str">
            <v>2,16,0</v>
          </cell>
          <cell r="K172">
            <v>9</v>
          </cell>
        </row>
        <row r="173">
          <cell r="F173">
            <v>613</v>
          </cell>
          <cell r="J173" t="str">
            <v>2,17,0</v>
          </cell>
          <cell r="K173">
            <v>8</v>
          </cell>
        </row>
        <row r="174">
          <cell r="E174">
            <v>182</v>
          </cell>
          <cell r="F174">
            <v>614</v>
          </cell>
          <cell r="J174" t="str">
            <v>2,18,0</v>
          </cell>
          <cell r="K174">
            <v>7</v>
          </cell>
        </row>
        <row r="175">
          <cell r="F175">
            <v>615</v>
          </cell>
          <cell r="J175" t="str">
            <v>2,19,0</v>
          </cell>
          <cell r="K175">
            <v>6</v>
          </cell>
        </row>
        <row r="176">
          <cell r="F176">
            <v>616</v>
          </cell>
          <cell r="J176" t="str">
            <v>2,20,0</v>
          </cell>
          <cell r="K176">
            <v>5</v>
          </cell>
        </row>
        <row r="177">
          <cell r="E177">
            <v>183</v>
          </cell>
          <cell r="F177">
            <v>617</v>
          </cell>
          <cell r="J177" t="str">
            <v>2,21,0</v>
          </cell>
          <cell r="K177">
            <v>4</v>
          </cell>
        </row>
        <row r="178">
          <cell r="F178">
            <v>618</v>
          </cell>
          <cell r="J178" t="str">
            <v>2,22,0</v>
          </cell>
          <cell r="K178">
            <v>3</v>
          </cell>
        </row>
        <row r="179">
          <cell r="F179">
            <v>619</v>
          </cell>
          <cell r="J179" t="str">
            <v>2,23,0</v>
          </cell>
          <cell r="K179">
            <v>2</v>
          </cell>
        </row>
        <row r="180">
          <cell r="B180">
            <v>7.3</v>
          </cell>
          <cell r="E180">
            <v>184</v>
          </cell>
          <cell r="F180">
            <v>620</v>
          </cell>
          <cell r="J180" t="str">
            <v>2,24,0</v>
          </cell>
          <cell r="K180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ток"/>
      <sheetName val="Итоговый виды Ю"/>
      <sheetName val="Бег 60м"/>
      <sheetName val="СтВысота"/>
      <sheetName val="ИтВысота"/>
      <sheetName val="Длина (2)"/>
      <sheetName val="Длина"/>
      <sheetName val="Бег 600м"/>
      <sheetName val="Итог многоб Ю"/>
      <sheetName val="Команда Ю "/>
      <sheetName val="Лист1"/>
      <sheetName val="табл для мал"/>
    </sheetNames>
    <sheetDataSet>
      <sheetData sheetId="0">
        <row r="2">
          <cell r="C2" t="str">
            <v xml:space="preserve">Адодин Кирилл Евгеньевич </v>
          </cell>
          <cell r="D2">
            <v>41408</v>
          </cell>
          <cell r="E2" t="str">
            <v>МБУ ДО "СШ г.Алейск"</v>
          </cell>
          <cell r="F2" t="str">
            <v>Сорокина Е.И.</v>
          </cell>
        </row>
        <row r="3">
          <cell r="C3" t="str">
            <v>Алутин Никита Денисович</v>
          </cell>
          <cell r="D3">
            <v>41887</v>
          </cell>
          <cell r="E3" t="str">
            <v>МАУ ДО СШ 7</v>
          </cell>
          <cell r="F3" t="str">
            <v>Будовских С.В.; Будовских Н.В.</v>
          </cell>
        </row>
        <row r="4">
          <cell r="C4" t="str">
            <v>Антипов Степан Викторович</v>
          </cell>
          <cell r="D4">
            <v>41441</v>
          </cell>
          <cell r="E4" t="str">
            <v>МБУ ДО "СШОР №2"</v>
          </cell>
          <cell r="F4" t="str">
            <v>Белозерова Н.Г.</v>
          </cell>
        </row>
        <row r="5">
          <cell r="C5" t="str">
            <v>Афонин Эдуард Андреевич</v>
          </cell>
          <cell r="D5">
            <v>41402</v>
          </cell>
          <cell r="E5" t="str">
            <v>МБУ ДО "СШОР №2"</v>
          </cell>
          <cell r="F5" t="str">
            <v>Белозерова Н.Г.</v>
          </cell>
        </row>
        <row r="6">
          <cell r="C6" t="str">
            <v>Бакаляс Демид Николаевич</v>
          </cell>
          <cell r="D6">
            <v>41440</v>
          </cell>
          <cell r="E6" t="str">
            <v>МБУ ДО "СШОР №2"</v>
          </cell>
          <cell r="F6" t="str">
            <v>Шевелева Ю.А.</v>
          </cell>
        </row>
        <row r="7">
          <cell r="C7" t="str">
            <v>Беллюсов Александр Николаевич</v>
          </cell>
          <cell r="D7">
            <v>41795</v>
          </cell>
          <cell r="E7" t="str">
            <v>МБУ ДО "СШОР №2"</v>
          </cell>
          <cell r="F7" t="str">
            <v>Шевелева Ю.А.</v>
          </cell>
        </row>
        <row r="8">
          <cell r="C8" t="str">
            <v>Белянский Михаил Константинович</v>
          </cell>
          <cell r="D8">
            <v>41630</v>
          </cell>
          <cell r="E8" t="str">
            <v>МБУ ДО "СШОР №2"</v>
          </cell>
          <cell r="F8" t="str">
            <v>Шевелева Ю.А.</v>
          </cell>
        </row>
        <row r="9">
          <cell r="C9" t="str">
            <v>Богомолов Артем Данилович</v>
          </cell>
          <cell r="D9">
            <v>41445</v>
          </cell>
          <cell r="E9" t="str">
            <v>МБУ ДО "СШОР №2"</v>
          </cell>
          <cell r="F9" t="str">
            <v>Левченко И.А.</v>
          </cell>
        </row>
        <row r="10">
          <cell r="C10" t="str">
            <v>Бойко Семен Антонович</v>
          </cell>
          <cell r="D10">
            <v>41901</v>
          </cell>
          <cell r="E10" t="str">
            <v>МБУ ДО "СШОР №2"</v>
          </cell>
          <cell r="F10" t="str">
            <v>Сородоенко А.А.</v>
          </cell>
        </row>
        <row r="11">
          <cell r="C11" t="str">
            <v>Букреев Михаил Александрович</v>
          </cell>
          <cell r="D11">
            <v>41816</v>
          </cell>
          <cell r="E11" t="str">
            <v>Мамонтовская СОШ</v>
          </cell>
          <cell r="F11" t="str">
            <v>Василенко И.М. Спицкая Д.В.</v>
          </cell>
        </row>
        <row r="12">
          <cell r="C12" t="str">
            <v>Булыгин Олег Денисович</v>
          </cell>
          <cell r="D12">
            <v>41283</v>
          </cell>
          <cell r="E12" t="str">
            <v>МБУ ДО "СШОР №2"</v>
          </cell>
          <cell r="F12" t="str">
            <v>Левченко И.А.</v>
          </cell>
        </row>
        <row r="13">
          <cell r="C13" t="str">
            <v>Варламов Матвей Сергеевич</v>
          </cell>
          <cell r="D13">
            <v>41612</v>
          </cell>
          <cell r="E13" t="str">
            <v>Мамонтовская СОШ</v>
          </cell>
          <cell r="F13" t="str">
            <v>Василенко И.М. Спицкая Д.В.</v>
          </cell>
        </row>
        <row r="14">
          <cell r="C14" t="str">
            <v>Васильев Дмитрий Александрович</v>
          </cell>
          <cell r="D14">
            <v>41697</v>
          </cell>
          <cell r="E14" t="str">
            <v>МАУ ДО СШ 7</v>
          </cell>
          <cell r="F14" t="str">
            <v>Будовских С.В.; Будовских Н.В.</v>
          </cell>
        </row>
        <row r="15">
          <cell r="C15" t="str">
            <v xml:space="preserve">Васильев Кирилл Дмитриевич </v>
          </cell>
          <cell r="D15">
            <v>41500</v>
          </cell>
          <cell r="E15" t="str">
            <v>МБУ ДО "СШ г.Алейск"</v>
          </cell>
          <cell r="F15" t="str">
            <v>Сорокина Е.И.</v>
          </cell>
        </row>
        <row r="16">
          <cell r="C16" t="str">
            <v>Васин Александр Алексеевич</v>
          </cell>
          <cell r="D16">
            <v>41733</v>
          </cell>
          <cell r="E16" t="str">
            <v>Мамонтовская СОШ</v>
          </cell>
          <cell r="F16" t="str">
            <v>Василенко И.М. Спицкая Д.В.</v>
          </cell>
        </row>
        <row r="17">
          <cell r="C17" t="str">
            <v>Веревкин Захар Павлович</v>
          </cell>
          <cell r="D17">
            <v>41735</v>
          </cell>
          <cell r="E17" t="str">
            <v>МБОУ "Шипуновская СОШ №1"</v>
          </cell>
          <cell r="F17" t="str">
            <v>Кленова Т.Н</v>
          </cell>
        </row>
        <row r="18">
          <cell r="C18" t="str">
            <v>Волков Никита Романович</v>
          </cell>
          <cell r="D18">
            <v>41458</v>
          </cell>
          <cell r="E18" t="str">
            <v>МБУ ДО "СШОР №2"</v>
          </cell>
          <cell r="F18" t="str">
            <v>Сородоенко А.А.</v>
          </cell>
        </row>
        <row r="19">
          <cell r="C19" t="str">
            <v xml:space="preserve">Волосков Сергей Кириллович </v>
          </cell>
          <cell r="D19">
            <v>41809</v>
          </cell>
          <cell r="E19" t="str">
            <v>МБУ ДО "СШ г.Алейск"</v>
          </cell>
          <cell r="F19" t="str">
            <v>Сорокина Е.И.</v>
          </cell>
        </row>
        <row r="20">
          <cell r="C20" t="str">
            <v>Глущенко Марк Константинович</v>
          </cell>
          <cell r="D20">
            <v>41390</v>
          </cell>
          <cell r="E20" t="str">
            <v>МБУ ДО "СШОР №2"</v>
          </cell>
          <cell r="F20" t="str">
            <v>Шевелева Ю.А.</v>
          </cell>
        </row>
        <row r="21">
          <cell r="C21" t="str">
            <v>Голешов Алексей Алексеевич</v>
          </cell>
          <cell r="D21">
            <v>41704</v>
          </cell>
          <cell r="E21" t="str">
            <v>МБУ ДО "СШОР №2"</v>
          </cell>
          <cell r="F21" t="str">
            <v>Белозерова Н.Г.</v>
          </cell>
        </row>
        <row r="22">
          <cell r="C22" t="str">
            <v>Гондаревский Семен Михайлович</v>
          </cell>
          <cell r="D22">
            <v>41795</v>
          </cell>
          <cell r="E22" t="str">
            <v>Мамонтовская СОШ</v>
          </cell>
          <cell r="F22" t="str">
            <v>Василенко И.М. Спицкая Д.В.</v>
          </cell>
        </row>
        <row r="23">
          <cell r="C23" t="str">
            <v>Григорьев Степан Алексеевич</v>
          </cell>
          <cell r="D23">
            <v>41803</v>
          </cell>
          <cell r="E23" t="str">
            <v>МАУ ДО СШ 7</v>
          </cell>
          <cell r="F23" t="str">
            <v>Сивкова Е.В.</v>
          </cell>
        </row>
        <row r="24">
          <cell r="C24" t="str">
            <v>Громов Антон Сергеевич</v>
          </cell>
          <cell r="D24">
            <v>41706</v>
          </cell>
          <cell r="E24" t="str">
            <v>Павловская СШ</v>
          </cell>
          <cell r="F24" t="str">
            <v>Иващенко А.О.</v>
          </cell>
        </row>
        <row r="25">
          <cell r="C25" t="str">
            <v>Гузеватов Даниил Николаевич</v>
          </cell>
          <cell r="D25">
            <v>41664</v>
          </cell>
          <cell r="E25" t="str">
            <v>МБУ ДО "СШОР №2"</v>
          </cell>
          <cell r="F25" t="str">
            <v>Клевцова Н.В. Уколова Ж.О.</v>
          </cell>
        </row>
        <row r="26">
          <cell r="C26" t="str">
            <v>Долгих Вадим Александрович</v>
          </cell>
          <cell r="D26">
            <v>41306</v>
          </cell>
          <cell r="E26" t="str">
            <v>МБУ ДО "СШОР №2"</v>
          </cell>
          <cell r="F26" t="str">
            <v>Шевелева Ю.А.</v>
          </cell>
        </row>
        <row r="27">
          <cell r="C27" t="str">
            <v>Еремин Игорь Дмитриевич</v>
          </cell>
          <cell r="D27">
            <v>41533</v>
          </cell>
          <cell r="E27" t="str">
            <v>СШ ЗАТО Сибирский</v>
          </cell>
          <cell r="F27" t="str">
            <v>Клейн А.В.</v>
          </cell>
        </row>
        <row r="28">
          <cell r="C28" t="str">
            <v>Есликовский Глеб Александрович</v>
          </cell>
          <cell r="D28">
            <v>41688</v>
          </cell>
          <cell r="E28" t="str">
            <v>Мамонтовская СОШ</v>
          </cell>
          <cell r="F28" t="str">
            <v>Василенко И.М. Спицкая Д.В.</v>
          </cell>
        </row>
        <row r="29">
          <cell r="C29" t="str">
            <v>Жигулин Матвей Вадимович</v>
          </cell>
          <cell r="D29">
            <v>41855</v>
          </cell>
          <cell r="E29" t="str">
            <v>МБУ ДО "СШ г.Алейск"</v>
          </cell>
          <cell r="F29" t="str">
            <v>Сорокина Е.И.</v>
          </cell>
        </row>
        <row r="30">
          <cell r="C30" t="str">
            <v xml:space="preserve">Жуков Александр Андреевич         </v>
          </cell>
          <cell r="D30">
            <v>41404</v>
          </cell>
          <cell r="E30" t="str">
            <v>МБОУ "Шипуновская СОШ №1"</v>
          </cell>
          <cell r="F30" t="str">
            <v>Кленова Т.Н</v>
          </cell>
        </row>
        <row r="31">
          <cell r="C31" t="str">
            <v>Земсков Максим Сергеевич</v>
          </cell>
          <cell r="D31">
            <v>41460</v>
          </cell>
          <cell r="E31" t="str">
            <v>СШ ЗАТО Сибирский</v>
          </cell>
          <cell r="F31" t="str">
            <v>Клейн А.В.</v>
          </cell>
        </row>
        <row r="32">
          <cell r="C32" t="str">
            <v>Зырянцев Александр Александрович</v>
          </cell>
          <cell r="D32">
            <v>41679</v>
          </cell>
          <cell r="E32" t="str">
            <v>МБОУ "Шипуновская СОШ №1"</v>
          </cell>
          <cell r="F32" t="str">
            <v>Кленова Т.Н</v>
          </cell>
        </row>
        <row r="33">
          <cell r="C33" t="str">
            <v>Ибрагимов Алан Исмаилович</v>
          </cell>
          <cell r="D33">
            <v>41654</v>
          </cell>
          <cell r="E33" t="str">
            <v>МБОУ "Шипуновская СОШ №1"</v>
          </cell>
          <cell r="F33" t="str">
            <v>Кленова Т.Н</v>
          </cell>
        </row>
        <row r="34">
          <cell r="C34" t="str">
            <v>Иконников Роман Валерьевич</v>
          </cell>
          <cell r="D34">
            <v>41740</v>
          </cell>
          <cell r="E34" t="str">
            <v>МБУ ДО СП СШ № 2 г.Новоалтайск</v>
          </cell>
          <cell r="F34" t="str">
            <v>Блещавенко Г.К.</v>
          </cell>
        </row>
        <row r="35">
          <cell r="C35" t="str">
            <v>Капитонов Александр Александрович</v>
          </cell>
          <cell r="D35">
            <v>41492</v>
          </cell>
          <cell r="E35" t="str">
            <v>МАУ ДО СШ 7</v>
          </cell>
          <cell r="F35" t="str">
            <v>Бруева О.В.</v>
          </cell>
        </row>
        <row r="36">
          <cell r="C36" t="str">
            <v>Каракулин Максим Дмитриевич</v>
          </cell>
          <cell r="D36">
            <v>41912</v>
          </cell>
          <cell r="E36" t="str">
            <v>МБУ ДО "СШОР №2"</v>
          </cell>
          <cell r="F36" t="str">
            <v>Левченко И.А.</v>
          </cell>
        </row>
        <row r="37">
          <cell r="C37" t="str">
            <v>Кармаев Антон Олегович</v>
          </cell>
          <cell r="D37">
            <v>41622</v>
          </cell>
          <cell r="E37" t="str">
            <v>КГБУ ДО "КСШОР"</v>
          </cell>
          <cell r="F37" t="str">
            <v>Стихеева Л.В.</v>
          </cell>
        </row>
        <row r="38">
          <cell r="C38" t="str">
            <v>Клименко Виктор Владимирович</v>
          </cell>
          <cell r="D38">
            <v>41757</v>
          </cell>
          <cell r="E38" t="str">
            <v>МБОУ "Шипуновская СОШ им А.В. Луначарского"</v>
          </cell>
          <cell r="F38" t="str">
            <v>Кленова Т.Н</v>
          </cell>
        </row>
        <row r="39">
          <cell r="C39" t="str">
            <v>Клишин Родион Денисович</v>
          </cell>
          <cell r="D39">
            <v>41372</v>
          </cell>
          <cell r="E39" t="str">
            <v>МБУ ДО "СШОР №2"</v>
          </cell>
          <cell r="F39" t="str">
            <v>Шевелева Ю.А.</v>
          </cell>
        </row>
        <row r="40">
          <cell r="C40" t="str">
            <v>Кораблин Максим Романович</v>
          </cell>
          <cell r="D40">
            <v>41712</v>
          </cell>
          <cell r="E40" t="str">
            <v>МБОУ "Усть-Калманская СОШ"</v>
          </cell>
          <cell r="F40" t="str">
            <v>Коваленко О.В</v>
          </cell>
        </row>
        <row r="41">
          <cell r="C41" t="str">
            <v>Корольков Михаил Сергеевич</v>
          </cell>
          <cell r="D41">
            <v>41777</v>
          </cell>
          <cell r="E41" t="str">
            <v>МБОУ "Шипуновская СОШ им А.В. Луначарского"</v>
          </cell>
          <cell r="F41" t="str">
            <v>Кленова Т.Н</v>
          </cell>
        </row>
        <row r="42">
          <cell r="C42" t="str">
            <v>Куницын Данил Максимович</v>
          </cell>
          <cell r="D42">
            <v>41829</v>
          </cell>
          <cell r="E42" t="str">
            <v>МБУ ДО "СШОР №2"</v>
          </cell>
          <cell r="F42" t="str">
            <v>Левченко И.А.</v>
          </cell>
        </row>
        <row r="43">
          <cell r="C43" t="str">
            <v>Лазарев Родион Львович</v>
          </cell>
          <cell r="D43">
            <v>41965</v>
          </cell>
          <cell r="E43" t="str">
            <v>МАУ ДО СШ 7</v>
          </cell>
          <cell r="F43" t="str">
            <v>Бруева О.В.</v>
          </cell>
        </row>
        <row r="44">
          <cell r="C44" t="str">
            <v>Лисуненко Владимир Андреевич</v>
          </cell>
          <cell r="D44">
            <v>41992</v>
          </cell>
          <cell r="E44" t="str">
            <v>Павловская СШ</v>
          </cell>
          <cell r="F44" t="str">
            <v>Никишина И.Н.</v>
          </cell>
        </row>
        <row r="45">
          <cell r="C45" t="str">
            <v>Макашов Владимир Александрович</v>
          </cell>
          <cell r="D45">
            <v>41892</v>
          </cell>
          <cell r="E45" t="str">
            <v>МАУ ДО СШ 7</v>
          </cell>
          <cell r="F45" t="str">
            <v>Сивкова Е.В.</v>
          </cell>
        </row>
        <row r="46">
          <cell r="C46" t="str">
            <v>Малышков Александр Александрович</v>
          </cell>
          <cell r="D46">
            <v>41821</v>
          </cell>
          <cell r="E46" t="str">
            <v>КГБУ ДО "КСШОР"</v>
          </cell>
          <cell r="F46" t="str">
            <v>Стихеева Л.В.</v>
          </cell>
        </row>
        <row r="47">
          <cell r="C47" t="str">
            <v>Мерклингер Александр Алесандрович</v>
          </cell>
          <cell r="D47">
            <v>41888</v>
          </cell>
          <cell r="E47" t="str">
            <v>МБОУ "Усть-Калманская СОШ"</v>
          </cell>
          <cell r="F47" t="str">
            <v>Вакулов С.Э.</v>
          </cell>
        </row>
        <row r="48">
          <cell r="C48" t="str">
            <v>Молодецкий Вячеслав Викторович</v>
          </cell>
          <cell r="D48">
            <v>41332</v>
          </cell>
          <cell r="E48" t="str">
            <v>Павловская СШ</v>
          </cell>
          <cell r="F48" t="str">
            <v>Федюшкина Л.А.</v>
          </cell>
        </row>
        <row r="49">
          <cell r="C49" t="str">
            <v>Николаев Андрей Николаевич</v>
          </cell>
          <cell r="D49">
            <v>41586</v>
          </cell>
          <cell r="E49" t="str">
            <v>КГБУ ДО "КСШОР"</v>
          </cell>
          <cell r="F49" t="str">
            <v>Стихеева Л.В.</v>
          </cell>
        </row>
        <row r="50">
          <cell r="C50" t="str">
            <v>Ожиганов Степан Михайлович</v>
          </cell>
          <cell r="D50">
            <v>41477</v>
          </cell>
          <cell r="E50" t="str">
            <v>МАУ ДО СШ 7</v>
          </cell>
          <cell r="F50" t="str">
            <v>Сивкова Е.В.</v>
          </cell>
        </row>
        <row r="51">
          <cell r="C51" t="str">
            <v>Павловских Артем Вадимович</v>
          </cell>
          <cell r="D51">
            <v>41382</v>
          </cell>
          <cell r="E51" t="str">
            <v>МБУ ДО "СШОР №2"</v>
          </cell>
          <cell r="F51" t="str">
            <v>Белозерова Н.Г.</v>
          </cell>
        </row>
        <row r="52">
          <cell r="C52" t="str">
            <v>Патраков Арсений Александрович</v>
          </cell>
          <cell r="D52">
            <v>41809</v>
          </cell>
          <cell r="E52" t="str">
            <v>МАУ ДО СШ 7</v>
          </cell>
          <cell r="F52" t="str">
            <v>Бруева О.В.</v>
          </cell>
        </row>
        <row r="53">
          <cell r="C53" t="str">
            <v>Петров Авдей Антонович</v>
          </cell>
          <cell r="D53">
            <v>41372</v>
          </cell>
          <cell r="E53" t="str">
            <v>МБУ ДО "СШОР №2"</v>
          </cell>
          <cell r="F53" t="str">
            <v>Шевелева Ю.А.</v>
          </cell>
        </row>
        <row r="54">
          <cell r="C54" t="str">
            <v>Петров Авдей Антонович</v>
          </cell>
          <cell r="D54">
            <v>41547</v>
          </cell>
          <cell r="E54" t="str">
            <v>МБУ ДО "СШОР №2"</v>
          </cell>
          <cell r="F54" t="str">
            <v>Шевелева Ю.А.</v>
          </cell>
        </row>
        <row r="55">
          <cell r="C55" t="str">
            <v>Пискунов Михаил Сергеевич</v>
          </cell>
          <cell r="D55">
            <v>41380</v>
          </cell>
          <cell r="E55" t="str">
            <v>МБУ ДО "СШОР №2"</v>
          </cell>
          <cell r="F55" t="str">
            <v>Сородоенко А.А.</v>
          </cell>
        </row>
        <row r="56">
          <cell r="C56" t="str">
            <v xml:space="preserve">Подкопаев Руслан Ровшанович </v>
          </cell>
          <cell r="D56">
            <v>41847</v>
          </cell>
          <cell r="E56" t="str">
            <v>МБУ ДО "СШ г.Алейск"</v>
          </cell>
          <cell r="F56" t="str">
            <v>Сорокина Е.И.</v>
          </cell>
        </row>
        <row r="57">
          <cell r="C57" t="str">
            <v>Попов Никита Семенович</v>
          </cell>
          <cell r="D57">
            <v>41571</v>
          </cell>
          <cell r="E57" t="str">
            <v>МАУ ДО СШ 7</v>
          </cell>
          <cell r="F57" t="str">
            <v>Будовских С.В.; Будовских Н.В.</v>
          </cell>
        </row>
        <row r="58">
          <cell r="C58" t="str">
            <v>Регер Семен Алексеевич</v>
          </cell>
          <cell r="D58">
            <v>41765</v>
          </cell>
          <cell r="E58" t="str">
            <v>МАУ ДО СШ 7</v>
          </cell>
          <cell r="F58" t="str">
            <v>Бруева О.В.</v>
          </cell>
        </row>
        <row r="59">
          <cell r="C59" t="str">
            <v>Романов Сергей Эдуардович</v>
          </cell>
          <cell r="D59">
            <v>41564</v>
          </cell>
          <cell r="E59" t="str">
            <v>МБУ ДО "СШОР №2"</v>
          </cell>
          <cell r="F59" t="str">
            <v>Клевцова Н.В. Уколова Ж.О.</v>
          </cell>
        </row>
        <row r="60">
          <cell r="C60" t="str">
            <v>Сербин Илья Константинович</v>
          </cell>
          <cell r="D60">
            <v>41988</v>
          </cell>
          <cell r="E60" t="str">
            <v>МБОУ "Шипуновская СОШ им А.В. Луначарского"</v>
          </cell>
          <cell r="F60" t="str">
            <v>Кленова Т.Н</v>
          </cell>
        </row>
        <row r="61">
          <cell r="C61" t="str">
            <v xml:space="preserve">Середин Леонид Евгеньевич </v>
          </cell>
          <cell r="D61">
            <v>41290</v>
          </cell>
          <cell r="E61" t="str">
            <v>МБУ ДО "СШ г.Алейск"</v>
          </cell>
          <cell r="F61" t="str">
            <v>Сорокина Е.И.</v>
          </cell>
        </row>
        <row r="62">
          <cell r="C62" t="str">
            <v>Сидоров Александр Иванович</v>
          </cell>
          <cell r="D62">
            <v>41459</v>
          </cell>
          <cell r="E62" t="str">
            <v>МБУ ДО "СШОР №2"</v>
          </cell>
          <cell r="F62" t="str">
            <v>Сородоенко А.А.</v>
          </cell>
        </row>
        <row r="63">
          <cell r="C63" t="str">
            <v>Солоненко Кирилл Васильевич</v>
          </cell>
          <cell r="D63">
            <v>41536</v>
          </cell>
          <cell r="E63" t="str">
            <v>МБУ ДО "СШОР №2"</v>
          </cell>
          <cell r="F63" t="str">
            <v>Левченко И.А.</v>
          </cell>
        </row>
        <row r="64">
          <cell r="C64" t="str">
            <v>Соляник Александр Александрович</v>
          </cell>
          <cell r="D64">
            <v>41880</v>
          </cell>
          <cell r="E64" t="str">
            <v>МБУ ДО "СШОР №2"</v>
          </cell>
          <cell r="F64" t="str">
            <v>Шевелева Ю.А.</v>
          </cell>
        </row>
        <row r="65">
          <cell r="C65" t="str">
            <v>Сорокин Макар Андреевич</v>
          </cell>
          <cell r="D65">
            <v>41422</v>
          </cell>
          <cell r="E65" t="str">
            <v>Мамонтовская СОШ</v>
          </cell>
          <cell r="F65" t="str">
            <v>Василенко И.М. Спицкая Д.В.</v>
          </cell>
        </row>
        <row r="66">
          <cell r="C66" t="str">
            <v>Стрельцов Макар Антонович</v>
          </cell>
          <cell r="D66">
            <v>41655</v>
          </cell>
          <cell r="E66" t="str">
            <v>МБУ ДО "СШОР №2"</v>
          </cell>
          <cell r="F66" t="str">
            <v>Белозерова Н.Г.</v>
          </cell>
        </row>
        <row r="67">
          <cell r="C67" t="str">
            <v>Сурков Федор Станиславович</v>
          </cell>
          <cell r="D67">
            <v>41555</v>
          </cell>
          <cell r="E67" t="str">
            <v>МБУ ДО "СШОР №2"</v>
          </cell>
          <cell r="F67" t="str">
            <v>Клевцова Н.В. Уколова Ж.О.</v>
          </cell>
        </row>
        <row r="68">
          <cell r="C68" t="str">
            <v>Суханов Алексей Александрович</v>
          </cell>
          <cell r="D68">
            <v>41591</v>
          </cell>
          <cell r="E68" t="str">
            <v>СШ ЗАТО Сибирский</v>
          </cell>
          <cell r="F68" t="str">
            <v>Клейн А.В.</v>
          </cell>
        </row>
        <row r="69">
          <cell r="C69" t="str">
            <v>Сучков Родион Игоревич</v>
          </cell>
          <cell r="D69">
            <v>41291</v>
          </cell>
          <cell r="E69" t="str">
            <v>Павловская СШ</v>
          </cell>
          <cell r="F69" t="str">
            <v>Иващенко А.О.</v>
          </cell>
        </row>
        <row r="70">
          <cell r="C70" t="str">
            <v>Титов Тимофей Сергеевич</v>
          </cell>
          <cell r="D70">
            <v>41943</v>
          </cell>
          <cell r="E70" t="str">
            <v>МАУ ДО СШ 7</v>
          </cell>
          <cell r="F70" t="str">
            <v>Сивкова Е.В.</v>
          </cell>
        </row>
        <row r="71">
          <cell r="C71" t="str">
            <v>Тихонов Арсений Никитич</v>
          </cell>
          <cell r="D71">
            <v>41495</v>
          </cell>
          <cell r="E71" t="str">
            <v>МБУ ДО "СШОР №2"</v>
          </cell>
          <cell r="F71" t="str">
            <v>Белозерова Н.Г.</v>
          </cell>
        </row>
        <row r="72">
          <cell r="C72" t="str">
            <v>Хохлов Тимур Дмитриевич</v>
          </cell>
          <cell r="D72">
            <v>41894</v>
          </cell>
          <cell r="E72" t="str">
            <v>МБУ ДО СП СШ № 2 г.Новоалтайск</v>
          </cell>
          <cell r="F72" t="str">
            <v>Блещавенко Г.К.</v>
          </cell>
        </row>
        <row r="73">
          <cell r="C73" t="str">
            <v>Цехановский Степан Денисович</v>
          </cell>
          <cell r="D73">
            <v>41907</v>
          </cell>
          <cell r="E73" t="str">
            <v>МБУ ДО "СШОР №2"</v>
          </cell>
          <cell r="F73" t="str">
            <v>Сородоенко А.А.</v>
          </cell>
        </row>
        <row r="74">
          <cell r="C74" t="str">
            <v>Черновалов Максим Александрович</v>
          </cell>
          <cell r="D74">
            <v>41310</v>
          </cell>
          <cell r="E74" t="str">
            <v>МАУ ДО СШ 7</v>
          </cell>
          <cell r="F74" t="str">
            <v>Сивкова Е.В.</v>
          </cell>
        </row>
        <row r="75">
          <cell r="C75" t="str">
            <v>Шагаев Егор Денисович</v>
          </cell>
          <cell r="D75">
            <v>41305</v>
          </cell>
          <cell r="E75" t="str">
            <v>Павловская СШ</v>
          </cell>
          <cell r="F75" t="str">
            <v>Федюшкина Л.А.</v>
          </cell>
        </row>
        <row r="76">
          <cell r="C76" t="str">
            <v>Шаталов Анатолий Викторович</v>
          </cell>
          <cell r="D76">
            <v>41517</v>
          </cell>
          <cell r="E76" t="str">
            <v>МБОУ "Шипуновская СОШ №1"</v>
          </cell>
          <cell r="F76" t="str">
            <v>Кленова Т.Н</v>
          </cell>
        </row>
        <row r="77">
          <cell r="C77" t="str">
            <v>Шумилов Савелий Семенович</v>
          </cell>
          <cell r="D77">
            <v>41704</v>
          </cell>
          <cell r="E77" t="str">
            <v>МБУ ДО "СШОР №2"</v>
          </cell>
          <cell r="F77" t="str">
            <v>Сородоенко А.А.</v>
          </cell>
        </row>
        <row r="78">
          <cell r="C78" t="str">
            <v>Шумихин Максим Александрович</v>
          </cell>
          <cell r="D78">
            <v>41421</v>
          </cell>
          <cell r="E78" t="str">
            <v>МАУ ДО СШ 7</v>
          </cell>
          <cell r="F78" t="str">
            <v>Сивкова Е.В.</v>
          </cell>
        </row>
        <row r="79">
          <cell r="C79" t="str">
            <v>Щербатенко Денис Сергеевич</v>
          </cell>
          <cell r="D79">
            <v>41832</v>
          </cell>
          <cell r="E79" t="str">
            <v>МБУ ДО "СШОР №2"</v>
          </cell>
          <cell r="F79" t="str">
            <v>Шевелева Ю.А.</v>
          </cell>
        </row>
        <row r="80">
          <cell r="C80" t="str">
            <v>Янголь Иван Дмитриевич</v>
          </cell>
          <cell r="D80">
            <v>41913</v>
          </cell>
          <cell r="E80" t="str">
            <v>МБОУ "Шипуновская СОШ №1"</v>
          </cell>
          <cell r="F80" t="str">
            <v>Кленова Т.Н</v>
          </cell>
        </row>
        <row r="81">
          <cell r="C81" t="str">
            <v>Ярошик Семён Евгеньевич</v>
          </cell>
          <cell r="D81">
            <v>41375</v>
          </cell>
          <cell r="E81" t="str">
            <v>АНО ДО СШ "Бочкари"</v>
          </cell>
          <cell r="F81" t="str">
            <v>Домникова М.И.</v>
          </cell>
        </row>
        <row r="82">
          <cell r="C82" t="str">
            <v>Яшин Петр Игоревич</v>
          </cell>
          <cell r="D82">
            <v>41494</v>
          </cell>
          <cell r="E82" t="str">
            <v>КГБУ ДО "КСШОР"</v>
          </cell>
          <cell r="F82" t="str">
            <v>Стихеева Л.В.</v>
          </cell>
        </row>
      </sheetData>
      <sheetData sheetId="1" refreshError="1"/>
      <sheetData sheetId="2">
        <row r="4">
          <cell r="C4" t="str">
            <v>Сербин Илья Константинович</v>
          </cell>
          <cell r="D4">
            <v>41988</v>
          </cell>
          <cell r="E4" t="str">
            <v>МБОУ "Шипуновская СОШ им А.В. Луначарского"</v>
          </cell>
          <cell r="G4">
            <v>8.3000000000000007</v>
          </cell>
        </row>
        <row r="5">
          <cell r="C5" t="str">
            <v>Романов Сергей Эдуардович</v>
          </cell>
          <cell r="D5">
            <v>41564</v>
          </cell>
          <cell r="E5" t="str">
            <v>МБУ ДО "СШОР №2"</v>
          </cell>
          <cell r="G5">
            <v>8.3000000000000007</v>
          </cell>
        </row>
        <row r="6">
          <cell r="C6" t="str">
            <v>Ярошик Семён Евгеньевич</v>
          </cell>
          <cell r="D6">
            <v>41375</v>
          </cell>
          <cell r="E6" t="str">
            <v>АНО ДО СШ "Бочкари"</v>
          </cell>
          <cell r="G6">
            <v>8.3000000000000007</v>
          </cell>
        </row>
        <row r="7">
          <cell r="C7" t="str">
            <v>Сучков Родион Игоревич</v>
          </cell>
          <cell r="D7">
            <v>41291</v>
          </cell>
          <cell r="E7" t="str">
            <v>Павловская СШ</v>
          </cell>
          <cell r="G7">
            <v>8.5</v>
          </cell>
        </row>
        <row r="8">
          <cell r="C8" t="str">
            <v>Кораблин Максим Романович</v>
          </cell>
          <cell r="D8">
            <v>41712</v>
          </cell>
          <cell r="E8" t="str">
            <v>МБОУ "Усть-Калманская СОШ"</v>
          </cell>
          <cell r="G8">
            <v>8.6</v>
          </cell>
        </row>
        <row r="9">
          <cell r="C9" t="str">
            <v>Антипов Степан Викторович</v>
          </cell>
          <cell r="D9">
            <v>41441</v>
          </cell>
          <cell r="E9" t="str">
            <v>МБУ ДО "СШОР №2"</v>
          </cell>
          <cell r="G9">
            <v>8.6</v>
          </cell>
        </row>
        <row r="10">
          <cell r="C10" t="str">
            <v>Богомолов Артем Данилович</v>
          </cell>
          <cell r="D10">
            <v>41445</v>
          </cell>
          <cell r="E10" t="str">
            <v>МБУ ДО "СШОР №2"</v>
          </cell>
          <cell r="G10">
            <v>8.6</v>
          </cell>
        </row>
        <row r="11">
          <cell r="C11" t="str">
            <v>Земсков Максим Сергеевич</v>
          </cell>
          <cell r="D11">
            <v>41460</v>
          </cell>
          <cell r="E11" t="str">
            <v>СШ ЗАТО Сибирский</v>
          </cell>
          <cell r="G11">
            <v>8.6</v>
          </cell>
        </row>
        <row r="12">
          <cell r="C12" t="str">
            <v>Павловских Артем Вадимович</v>
          </cell>
          <cell r="D12">
            <v>41382</v>
          </cell>
          <cell r="E12" t="str">
            <v>МБУ ДО "СШОР №2"</v>
          </cell>
          <cell r="G12">
            <v>8.6999999999999993</v>
          </cell>
        </row>
        <row r="13">
          <cell r="C13" t="str">
            <v>Николаев Андрей Николаевич</v>
          </cell>
          <cell r="D13">
            <v>41586</v>
          </cell>
          <cell r="E13" t="str">
            <v>КГБУ ДО "КСШОР"</v>
          </cell>
          <cell r="G13">
            <v>8.6999999999999993</v>
          </cell>
        </row>
        <row r="14">
          <cell r="C14" t="str">
            <v>Яшин Петр Игоревич</v>
          </cell>
          <cell r="D14">
            <v>41494</v>
          </cell>
          <cell r="E14" t="str">
            <v>КГБУ ДО "КСШОР"</v>
          </cell>
          <cell r="G14">
            <v>8.8000000000000007</v>
          </cell>
        </row>
        <row r="15">
          <cell r="C15" t="str">
            <v>Алутин Никита Денисович</v>
          </cell>
          <cell r="D15">
            <v>41887</v>
          </cell>
          <cell r="E15" t="str">
            <v>МАУ ДО СШ 7</v>
          </cell>
          <cell r="G15">
            <v>8.9</v>
          </cell>
        </row>
        <row r="16">
          <cell r="C16" t="str">
            <v>Макашов Владимир Александрович</v>
          </cell>
          <cell r="D16">
            <v>41892</v>
          </cell>
          <cell r="E16" t="str">
            <v>МАУ ДО СШ 7</v>
          </cell>
          <cell r="G16">
            <v>9</v>
          </cell>
        </row>
        <row r="17">
          <cell r="C17" t="str">
            <v>Григорьев Степан Алексеевич</v>
          </cell>
          <cell r="D17">
            <v>41803</v>
          </cell>
          <cell r="E17" t="str">
            <v>МАУ ДО СШ 7</v>
          </cell>
          <cell r="G17">
            <v>9</v>
          </cell>
        </row>
        <row r="18">
          <cell r="C18" t="str">
            <v xml:space="preserve">Жуков Александр Андреевич         </v>
          </cell>
          <cell r="D18">
            <v>41404</v>
          </cell>
          <cell r="E18" t="str">
            <v>МБОУ "Шипуновская СОШ №1"</v>
          </cell>
          <cell r="G18">
            <v>9</v>
          </cell>
        </row>
        <row r="19">
          <cell r="C19" t="str">
            <v>Ожиганов Степан Михайлович</v>
          </cell>
          <cell r="D19">
            <v>41477</v>
          </cell>
          <cell r="E19" t="str">
            <v>МАУ ДО СШ 7</v>
          </cell>
          <cell r="G19">
            <v>9</v>
          </cell>
        </row>
        <row r="20">
          <cell r="C20" t="str">
            <v>Бакаляс Демид Николаевич</v>
          </cell>
          <cell r="D20">
            <v>41440</v>
          </cell>
          <cell r="E20" t="str">
            <v>МБУ ДО "СШОР №2"</v>
          </cell>
          <cell r="G20">
            <v>9.1</v>
          </cell>
        </row>
        <row r="21">
          <cell r="C21" t="str">
            <v>Земсков Максим Сергеевич</v>
          </cell>
          <cell r="D21">
            <v>41460</v>
          </cell>
          <cell r="E21" t="str">
            <v>СШ ЗАТО Сибирский</v>
          </cell>
          <cell r="G21">
            <v>9.1</v>
          </cell>
        </row>
        <row r="22">
          <cell r="C22" t="str">
            <v>Петров Авдей Антонович</v>
          </cell>
          <cell r="D22">
            <v>41547</v>
          </cell>
          <cell r="E22" t="str">
            <v>МБУ ДО "СШОР №2"</v>
          </cell>
          <cell r="G22">
            <v>9.1</v>
          </cell>
        </row>
        <row r="23">
          <cell r="C23" t="str">
            <v>Суханов Алексей Александрович</v>
          </cell>
          <cell r="D23">
            <v>41591</v>
          </cell>
          <cell r="E23" t="str">
            <v>СШ ЗАТО Сибирский</v>
          </cell>
          <cell r="G23">
            <v>9.1999999999999993</v>
          </cell>
        </row>
        <row r="24">
          <cell r="C24" t="str">
            <v>Есликовский Глеб Александрович</v>
          </cell>
          <cell r="D24">
            <v>41688</v>
          </cell>
          <cell r="E24" t="str">
            <v>Мамонтовская СОШ</v>
          </cell>
          <cell r="G24">
            <v>9.3000000000000007</v>
          </cell>
        </row>
        <row r="25">
          <cell r="C25" t="str">
            <v>Глущенко Марк Константинович</v>
          </cell>
          <cell r="D25">
            <v>41390</v>
          </cell>
          <cell r="E25" t="str">
            <v>МБУ ДО "СШОР №2"</v>
          </cell>
          <cell r="G25">
            <v>9.3000000000000007</v>
          </cell>
        </row>
        <row r="26">
          <cell r="C26" t="str">
            <v>Ибрагимов Алан Исмаилович</v>
          </cell>
          <cell r="D26">
            <v>41654</v>
          </cell>
          <cell r="E26" t="str">
            <v>МБОУ "Шипуновская СОШ №1"</v>
          </cell>
          <cell r="G26">
            <v>9.3000000000000007</v>
          </cell>
        </row>
        <row r="27">
          <cell r="C27" t="str">
            <v>Шаталов Анатолий Викторович</v>
          </cell>
          <cell r="D27">
            <v>41517</v>
          </cell>
          <cell r="E27" t="str">
            <v>МБОУ "Шипуновская СОШ №1"</v>
          </cell>
          <cell r="G27">
            <v>9.3000000000000007</v>
          </cell>
        </row>
        <row r="28">
          <cell r="C28" t="str">
            <v>Голешов Алексей Алексеевич</v>
          </cell>
          <cell r="D28">
            <v>41704</v>
          </cell>
          <cell r="E28" t="str">
            <v>МБУ ДО "СШОР №2"</v>
          </cell>
          <cell r="G28">
            <v>9.4</v>
          </cell>
        </row>
        <row r="29">
          <cell r="C29" t="str">
            <v>Васильев Дмитрий Александрович</v>
          </cell>
          <cell r="D29">
            <v>41697</v>
          </cell>
          <cell r="E29" t="str">
            <v>МАУ ДО СШ 7</v>
          </cell>
          <cell r="G29">
            <v>9.4</v>
          </cell>
        </row>
        <row r="30">
          <cell r="C30" t="str">
            <v>Сорокин Макар Андреевич</v>
          </cell>
          <cell r="D30">
            <v>41422</v>
          </cell>
          <cell r="E30" t="str">
            <v>Мамонтовская СОШ</v>
          </cell>
          <cell r="G30">
            <v>9.5</v>
          </cell>
        </row>
        <row r="31">
          <cell r="C31" t="str">
            <v>Зырянцев Александр Александрович</v>
          </cell>
          <cell r="D31">
            <v>41679</v>
          </cell>
          <cell r="E31" t="str">
            <v>МБОУ "Шипуновская СОШ №1"</v>
          </cell>
          <cell r="G31">
            <v>9.5</v>
          </cell>
        </row>
        <row r="32">
          <cell r="C32" t="str">
            <v xml:space="preserve">Адодин Кирилл Евгеньевич </v>
          </cell>
          <cell r="D32">
            <v>41408</v>
          </cell>
          <cell r="E32" t="str">
            <v>МБУ ДО "СШ г.Алейск"</v>
          </cell>
          <cell r="G32">
            <v>9.5</v>
          </cell>
        </row>
        <row r="33">
          <cell r="C33" t="str">
            <v>Солоненко Кирилл Васильевич</v>
          </cell>
          <cell r="D33">
            <v>41536</v>
          </cell>
          <cell r="E33" t="str">
            <v>МБУ ДО "СШОР №2"</v>
          </cell>
          <cell r="G33">
            <v>9.5</v>
          </cell>
        </row>
        <row r="34">
          <cell r="C34" t="str">
            <v>Долгих Вадим Александрович</v>
          </cell>
          <cell r="D34">
            <v>41306</v>
          </cell>
          <cell r="E34" t="str">
            <v>МБУ ДО "СШОР №2"</v>
          </cell>
          <cell r="G34">
            <v>9.5</v>
          </cell>
        </row>
        <row r="35">
          <cell r="C35" t="str">
            <v>Соляник Александр Александрович</v>
          </cell>
          <cell r="D35">
            <v>41880</v>
          </cell>
          <cell r="E35" t="str">
            <v>МБУ ДО "СШОР №2"</v>
          </cell>
          <cell r="G35">
            <v>9.6</v>
          </cell>
        </row>
        <row r="36">
          <cell r="C36" t="str">
            <v>Сидоров Александр Иванович</v>
          </cell>
          <cell r="D36">
            <v>41459</v>
          </cell>
          <cell r="E36" t="str">
            <v>МБУ ДО "СШОР №2"</v>
          </cell>
          <cell r="G36">
            <v>9.6</v>
          </cell>
        </row>
        <row r="37">
          <cell r="C37" t="str">
            <v>Жигулин Матвей Вадимович</v>
          </cell>
          <cell r="D37">
            <v>41855</v>
          </cell>
          <cell r="E37" t="str">
            <v>МБУ ДО "СШ г.Алейск"</v>
          </cell>
          <cell r="G37">
            <v>9.6</v>
          </cell>
        </row>
        <row r="38">
          <cell r="C38" t="str">
            <v>Патраков Арсений Александрович</v>
          </cell>
          <cell r="D38">
            <v>41809</v>
          </cell>
          <cell r="E38" t="str">
            <v>МАУ ДО СШ 7</v>
          </cell>
          <cell r="G38">
            <v>9.6</v>
          </cell>
        </row>
        <row r="39">
          <cell r="C39" t="str">
            <v>Лазарев Родион Львович</v>
          </cell>
          <cell r="D39">
            <v>41965</v>
          </cell>
          <cell r="E39" t="str">
            <v>МАУ ДО СШ 7</v>
          </cell>
          <cell r="G39">
            <v>9.6999999999999993</v>
          </cell>
        </row>
        <row r="40">
          <cell r="C40" t="str">
            <v>Клименко Виктор Владимирович</v>
          </cell>
          <cell r="D40">
            <v>41757</v>
          </cell>
          <cell r="E40" t="str">
            <v>МБОУ "Шипуновская СОШ им А.В. Луначарского"</v>
          </cell>
          <cell r="G40">
            <v>9.6999999999999993</v>
          </cell>
        </row>
        <row r="41">
          <cell r="C41" t="str">
            <v>Каракулин Максим Дмитриевич</v>
          </cell>
          <cell r="D41">
            <v>41912</v>
          </cell>
          <cell r="E41" t="str">
            <v>МБУ ДО "СШОР №2"</v>
          </cell>
          <cell r="G41">
            <v>9.6999999999999993</v>
          </cell>
        </row>
        <row r="42">
          <cell r="C42" t="str">
            <v xml:space="preserve">Волосков Сергей Кириллович </v>
          </cell>
          <cell r="D42">
            <v>41809</v>
          </cell>
          <cell r="E42" t="str">
            <v>МБУ ДО "СШ г.Алейск"</v>
          </cell>
          <cell r="G42">
            <v>9.6999999999999993</v>
          </cell>
        </row>
        <row r="43">
          <cell r="C43" t="str">
            <v>Шагаев Егор Денисович</v>
          </cell>
          <cell r="D43">
            <v>41305</v>
          </cell>
          <cell r="E43" t="str">
            <v>Павловская СШ</v>
          </cell>
          <cell r="G43">
            <v>9.6999999999999993</v>
          </cell>
        </row>
        <row r="44">
          <cell r="C44" t="str">
            <v>Черновалов Максим Александрович</v>
          </cell>
          <cell r="D44">
            <v>41310</v>
          </cell>
          <cell r="E44" t="str">
            <v>МАУ ДО СШ 7</v>
          </cell>
          <cell r="G44">
            <v>9.8000000000000007</v>
          </cell>
        </row>
        <row r="45">
          <cell r="C45" t="str">
            <v>Веревкин Захар Павлович</v>
          </cell>
          <cell r="D45">
            <v>41735</v>
          </cell>
          <cell r="E45" t="str">
            <v>МБОУ "Шипуновская СОШ №1"</v>
          </cell>
          <cell r="G45">
            <v>9.8000000000000007</v>
          </cell>
        </row>
        <row r="46">
          <cell r="C46" t="str">
            <v>Гондаревский Семен Михайлович</v>
          </cell>
          <cell r="D46">
            <v>41795</v>
          </cell>
          <cell r="E46" t="str">
            <v>Мамонтовская СОШ</v>
          </cell>
          <cell r="G46">
            <v>9.8000000000000007</v>
          </cell>
        </row>
        <row r="47">
          <cell r="C47" t="str">
            <v>Мерклингер Александр Алесандрович</v>
          </cell>
          <cell r="D47">
            <v>41888</v>
          </cell>
          <cell r="E47" t="str">
            <v>МБОУ "Усть-Калманская СОШ"</v>
          </cell>
          <cell r="G47">
            <v>9.8000000000000007</v>
          </cell>
        </row>
        <row r="48">
          <cell r="C48" t="str">
            <v>Громов Антон Сергеевич</v>
          </cell>
          <cell r="D48">
            <v>41706</v>
          </cell>
          <cell r="E48" t="str">
            <v>Павловская СШ</v>
          </cell>
          <cell r="G48">
            <v>9.9</v>
          </cell>
        </row>
        <row r="49">
          <cell r="C49" t="str">
            <v>Янголь Иван Дмитриевич</v>
          </cell>
          <cell r="D49">
            <v>41913</v>
          </cell>
          <cell r="E49" t="str">
            <v>МБОУ "Шипуновская СОШ №1"</v>
          </cell>
          <cell r="G49">
            <v>9.9</v>
          </cell>
        </row>
        <row r="50">
          <cell r="C50" t="str">
            <v>Малышков Александр Александрович</v>
          </cell>
          <cell r="D50">
            <v>41821</v>
          </cell>
          <cell r="E50" t="str">
            <v>КГБУ ДО "КСШОР"</v>
          </cell>
          <cell r="G50">
            <v>9.9</v>
          </cell>
        </row>
        <row r="51">
          <cell r="C51" t="str">
            <v xml:space="preserve">Середин Леонид Евгеньевич </v>
          </cell>
          <cell r="D51">
            <v>41290</v>
          </cell>
          <cell r="E51" t="str">
            <v>МБУ ДО "СШ г.Алейск"</v>
          </cell>
          <cell r="G51">
            <v>10</v>
          </cell>
        </row>
        <row r="52">
          <cell r="C52" t="str">
            <v>Иконников Роман Валерьевич</v>
          </cell>
          <cell r="D52">
            <v>41740</v>
          </cell>
          <cell r="E52" t="str">
            <v>МБУ ДО СП СШ № 2 г.Новоалтайск</v>
          </cell>
          <cell r="G52">
            <v>10</v>
          </cell>
        </row>
        <row r="53">
          <cell r="C53" t="str">
            <v>Сурков Федор Станиславович</v>
          </cell>
          <cell r="D53">
            <v>41555</v>
          </cell>
          <cell r="E53" t="str">
            <v>МБУ ДО "СШОР №2"</v>
          </cell>
          <cell r="G53">
            <v>10</v>
          </cell>
        </row>
        <row r="54">
          <cell r="C54" t="str">
            <v>Молодецкий Вячеслав Викторович</v>
          </cell>
          <cell r="D54">
            <v>41332</v>
          </cell>
          <cell r="E54" t="str">
            <v>Павловская СШ</v>
          </cell>
          <cell r="G54">
            <v>10</v>
          </cell>
        </row>
        <row r="55">
          <cell r="C55" t="str">
            <v xml:space="preserve">Васильев Кирилл Дмитриевич </v>
          </cell>
          <cell r="D55">
            <v>41500</v>
          </cell>
          <cell r="E55" t="str">
            <v>МБУ ДО "СШ г.Алейск"</v>
          </cell>
          <cell r="G55">
            <v>10.1</v>
          </cell>
        </row>
        <row r="56">
          <cell r="C56" t="str">
            <v>Капитонов Александр Александрович</v>
          </cell>
          <cell r="D56">
            <v>41492</v>
          </cell>
          <cell r="E56" t="str">
            <v>МАУ ДО СШ 7</v>
          </cell>
          <cell r="G56">
            <v>10.199999999999999</v>
          </cell>
        </row>
        <row r="57">
          <cell r="C57" t="str">
            <v>Беллюсов Александр Николаевич</v>
          </cell>
          <cell r="D57">
            <v>41795</v>
          </cell>
          <cell r="E57" t="str">
            <v>МБУ ДО "СШОР №2"</v>
          </cell>
          <cell r="G57">
            <v>10.199999999999999</v>
          </cell>
        </row>
        <row r="58">
          <cell r="C58" t="str">
            <v>Кармаев Антон Олегович</v>
          </cell>
          <cell r="D58">
            <v>41622</v>
          </cell>
          <cell r="E58" t="str">
            <v>КГБУ ДО "КСШОР"</v>
          </cell>
          <cell r="G58">
            <v>10.199999999999999</v>
          </cell>
        </row>
        <row r="59">
          <cell r="C59" t="str">
            <v>Куницын Данил Максимович</v>
          </cell>
          <cell r="D59">
            <v>41829</v>
          </cell>
          <cell r="E59" t="str">
            <v>МБУ ДО "СШОР №2"</v>
          </cell>
          <cell r="G59">
            <v>10.3</v>
          </cell>
        </row>
        <row r="60">
          <cell r="C60" t="str">
            <v>Шумихин Максим Александрович</v>
          </cell>
          <cell r="D60">
            <v>41421</v>
          </cell>
          <cell r="E60" t="str">
            <v>МАУ ДО СШ 7</v>
          </cell>
          <cell r="G60">
            <v>10.3</v>
          </cell>
        </row>
        <row r="61">
          <cell r="C61" t="str">
            <v xml:space="preserve">Подкопаев Руслан Ровшанович </v>
          </cell>
          <cell r="D61">
            <v>41847</v>
          </cell>
          <cell r="E61" t="str">
            <v>МБУ ДО "СШ г.Алейск"</v>
          </cell>
          <cell r="G61">
            <v>10.4</v>
          </cell>
        </row>
        <row r="62">
          <cell r="C62" t="str">
            <v>Васин Александр Алексеевич</v>
          </cell>
          <cell r="D62">
            <v>41733</v>
          </cell>
          <cell r="E62" t="str">
            <v>Мамонтовская СОШ</v>
          </cell>
          <cell r="G62">
            <v>10.5</v>
          </cell>
        </row>
        <row r="63">
          <cell r="C63" t="str">
            <v>Цехановский Степан Денисович</v>
          </cell>
          <cell r="D63">
            <v>41907</v>
          </cell>
          <cell r="E63" t="str">
            <v>МБУ ДО "СШОР №2"</v>
          </cell>
          <cell r="G63">
            <v>10.5</v>
          </cell>
        </row>
        <row r="64">
          <cell r="C64" t="str">
            <v>Шумилов Савелий Семенович</v>
          </cell>
          <cell r="D64">
            <v>41704</v>
          </cell>
          <cell r="E64" t="str">
            <v>МБУ ДО "СШОР №2"</v>
          </cell>
          <cell r="G64">
            <v>10.9</v>
          </cell>
        </row>
        <row r="65">
          <cell r="C65" t="str">
            <v>Корольков Михаил Сергеевич</v>
          </cell>
          <cell r="D65">
            <v>41777</v>
          </cell>
          <cell r="E65" t="str">
            <v>МБОУ "Шипуновская СОШ им А.В. Луначарского"</v>
          </cell>
          <cell r="G65">
            <v>11</v>
          </cell>
        </row>
        <row r="66">
          <cell r="C66" t="str">
            <v>Белянский Михаил Константинович</v>
          </cell>
          <cell r="D66">
            <v>41630</v>
          </cell>
          <cell r="E66" t="str">
            <v>МБУ ДО "СШОР №2"</v>
          </cell>
          <cell r="G66">
            <v>11.2</v>
          </cell>
        </row>
        <row r="67">
          <cell r="C67" t="str">
            <v>Варламов Матвей Сергеевич</v>
          </cell>
          <cell r="D67">
            <v>41612</v>
          </cell>
          <cell r="E67" t="str">
            <v>Мамонтовская СОШ</v>
          </cell>
          <cell r="G67">
            <v>11.2</v>
          </cell>
        </row>
        <row r="68">
          <cell r="C68" t="str">
            <v>Хохлов Тимур Дмитриевич</v>
          </cell>
          <cell r="D68">
            <v>41894</v>
          </cell>
          <cell r="E68" t="str">
            <v>МБУ ДО СП СШ № 2 г.Новоалтайск</v>
          </cell>
          <cell r="G68">
            <v>11.2</v>
          </cell>
        </row>
        <row r="69">
          <cell r="C69" t="str">
            <v>Букреев Михаил Александрович</v>
          </cell>
          <cell r="D69">
            <v>41816</v>
          </cell>
          <cell r="E69" t="str">
            <v>Мамонтовская СОШ</v>
          </cell>
          <cell r="G69">
            <v>13.3</v>
          </cell>
        </row>
        <row r="70">
          <cell r="C70" t="str">
            <v>Щербатенко Денис Сергеевич</v>
          </cell>
          <cell r="D70">
            <v>41832</v>
          </cell>
          <cell r="E70" t="str">
            <v>МБУ ДО "СШОР №2"</v>
          </cell>
          <cell r="G70" t="str">
            <v>н/я</v>
          </cell>
        </row>
        <row r="71">
          <cell r="C71" t="str">
            <v>Клишин Родион Денисович</v>
          </cell>
          <cell r="D71">
            <v>41372</v>
          </cell>
          <cell r="E71" t="str">
            <v>МБУ ДО "СШОР №2"</v>
          </cell>
          <cell r="G71" t="str">
            <v>н/я</v>
          </cell>
        </row>
        <row r="72">
          <cell r="C72" t="str">
            <v>Булыгин Олег Денисович</v>
          </cell>
          <cell r="D72">
            <v>41283</v>
          </cell>
          <cell r="E72" t="str">
            <v>МБУ ДО "СШОР №2"</v>
          </cell>
          <cell r="G72" t="str">
            <v>н/я</v>
          </cell>
        </row>
        <row r="73">
          <cell r="C73" t="str">
            <v>Гузеватов Даниил Николаевич</v>
          </cell>
          <cell r="D73">
            <v>41664</v>
          </cell>
          <cell r="E73" t="str">
            <v>МБУ ДО "СШОР №2"</v>
          </cell>
          <cell r="G73" t="str">
            <v>н/я</v>
          </cell>
        </row>
        <row r="89">
          <cell r="G89">
            <v>10.5</v>
          </cell>
        </row>
      </sheetData>
      <sheetData sheetId="3" refreshError="1"/>
      <sheetData sheetId="4">
        <row r="1">
          <cell r="C1" t="str">
            <v>Фамилия, имя</v>
          </cell>
          <cell r="D1" t="str">
            <v>год рожд</v>
          </cell>
          <cell r="E1" t="str">
            <v>Организация</v>
          </cell>
          <cell r="F1" t="str">
            <v>приход</v>
          </cell>
          <cell r="G1" t="str">
            <v>результат</v>
          </cell>
        </row>
        <row r="2">
          <cell r="C2" t="str">
            <v>Шаталов Анатолий Викторович</v>
          </cell>
          <cell r="D2">
            <v>41517</v>
          </cell>
          <cell r="E2" t="str">
            <v>МБОУ "Шипуновская СОШ №1"</v>
          </cell>
          <cell r="G2">
            <v>145</v>
          </cell>
        </row>
        <row r="3">
          <cell r="C3" t="str">
            <v>Алутин Никита Денисович</v>
          </cell>
          <cell r="D3">
            <v>41887</v>
          </cell>
          <cell r="E3" t="str">
            <v>МАУ ДО СШ 7</v>
          </cell>
          <cell r="G3">
            <v>142</v>
          </cell>
        </row>
        <row r="4">
          <cell r="C4" t="str">
            <v>Зырянцев Александр Александрович</v>
          </cell>
          <cell r="D4">
            <v>41679</v>
          </cell>
          <cell r="E4" t="str">
            <v>МБОУ "Шипуновская СОШ №1"</v>
          </cell>
          <cell r="G4">
            <v>139</v>
          </cell>
        </row>
        <row r="5">
          <cell r="C5" t="str">
            <v>Гондаревский Семен Михайлович</v>
          </cell>
          <cell r="D5">
            <v>41795</v>
          </cell>
          <cell r="E5" t="str">
            <v>Мамонтовская СОШ</v>
          </cell>
          <cell r="G5">
            <v>127</v>
          </cell>
        </row>
        <row r="6">
          <cell r="C6" t="str">
            <v>Шумихин Максим Александрович</v>
          </cell>
          <cell r="D6">
            <v>41421</v>
          </cell>
          <cell r="E6" t="str">
            <v>МАУ ДО СШ 7</v>
          </cell>
          <cell r="G6">
            <v>121</v>
          </cell>
        </row>
        <row r="7">
          <cell r="C7" t="str">
            <v>Сорокин Макар Андреевич</v>
          </cell>
          <cell r="D7">
            <v>41422</v>
          </cell>
          <cell r="E7" t="str">
            <v>Мамонтовская СОШ</v>
          </cell>
          <cell r="G7">
            <v>118</v>
          </cell>
        </row>
        <row r="8">
          <cell r="C8" t="str">
            <v>Есликовский Глеб Александрович</v>
          </cell>
          <cell r="D8">
            <v>41688</v>
          </cell>
          <cell r="E8" t="str">
            <v>Мамонтовская СОШ</v>
          </cell>
          <cell r="G8">
            <v>115</v>
          </cell>
        </row>
      </sheetData>
      <sheetData sheetId="5" refreshError="1"/>
      <sheetData sheetId="6">
        <row r="2">
          <cell r="C2" t="str">
            <v>Фамилия имя</v>
          </cell>
          <cell r="D2" t="str">
            <v>год рожд</v>
          </cell>
          <cell r="E2" t="str">
            <v>Организация</v>
          </cell>
          <cell r="F2">
            <v>1</v>
          </cell>
          <cell r="G2">
            <v>2</v>
          </cell>
          <cell r="H2">
            <v>3</v>
          </cell>
          <cell r="I2" t="str">
            <v>лучший результат</v>
          </cell>
        </row>
        <row r="3">
          <cell r="C3" t="str">
            <v>Ярошик Семён Евгеньевич</v>
          </cell>
          <cell r="D3">
            <v>41375</v>
          </cell>
          <cell r="E3" t="str">
            <v>АНО ДО СШ "Бочкари"</v>
          </cell>
          <cell r="I3">
            <v>496</v>
          </cell>
        </row>
        <row r="4">
          <cell r="C4" t="str">
            <v>Антипов Степан Викторович</v>
          </cell>
          <cell r="D4">
            <v>41441</v>
          </cell>
          <cell r="E4" t="str">
            <v>МБУ ДО "СШОР №2"</v>
          </cell>
          <cell r="I4">
            <v>495</v>
          </cell>
        </row>
        <row r="5">
          <cell r="C5" t="str">
            <v>Тихонов Арсений Никитич</v>
          </cell>
          <cell r="D5">
            <v>41495</v>
          </cell>
          <cell r="E5" t="str">
            <v>МБУ ДО "СШОР №2"</v>
          </cell>
          <cell r="I5">
            <v>491</v>
          </cell>
        </row>
        <row r="6">
          <cell r="C6" t="str">
            <v>Сучков Родион Игоревич</v>
          </cell>
          <cell r="D6">
            <v>41291</v>
          </cell>
          <cell r="E6" t="str">
            <v>Павловская СШ</v>
          </cell>
          <cell r="I6">
            <v>485</v>
          </cell>
        </row>
        <row r="7">
          <cell r="C7" t="str">
            <v>Кораблин Максим Романович</v>
          </cell>
          <cell r="D7">
            <v>41712</v>
          </cell>
          <cell r="E7" t="str">
            <v>МБОУ "Усть-Калманская СОШ"</v>
          </cell>
          <cell r="I7">
            <v>482</v>
          </cell>
        </row>
        <row r="8">
          <cell r="C8" t="str">
            <v>Павловских Артем Вадимович</v>
          </cell>
          <cell r="D8">
            <v>41382</v>
          </cell>
          <cell r="E8" t="str">
            <v>МБУ ДО "СШОР №2"</v>
          </cell>
          <cell r="I8">
            <v>457</v>
          </cell>
        </row>
        <row r="9">
          <cell r="C9" t="str">
            <v>Бакаляс Демид Николаевич</v>
          </cell>
          <cell r="D9">
            <v>41440</v>
          </cell>
          <cell r="E9" t="str">
            <v>МБУ ДО "СШОР №2"</v>
          </cell>
          <cell r="I9">
            <v>455</v>
          </cell>
        </row>
        <row r="10">
          <cell r="C10" t="str">
            <v>Сербин Илья Константинович</v>
          </cell>
          <cell r="D10">
            <v>41988</v>
          </cell>
          <cell r="E10" t="str">
            <v>МБОУ "Шипуновская СОШ им А.В. Луначарского"</v>
          </cell>
          <cell r="I10">
            <v>454</v>
          </cell>
        </row>
        <row r="11">
          <cell r="C11" t="str">
            <v>Яшин Петр Игоревич</v>
          </cell>
          <cell r="D11">
            <v>41494</v>
          </cell>
          <cell r="E11" t="str">
            <v>КГБУ ДО "КСШОР"</v>
          </cell>
          <cell r="I11">
            <v>452</v>
          </cell>
        </row>
        <row r="12">
          <cell r="C12" t="str">
            <v>Романов Сергей Эдуардович</v>
          </cell>
          <cell r="D12">
            <v>41564</v>
          </cell>
          <cell r="E12" t="str">
            <v>МБУ ДО "СШОР №2"</v>
          </cell>
          <cell r="I12">
            <v>452</v>
          </cell>
        </row>
        <row r="13">
          <cell r="C13" t="str">
            <v>Богомолов Артем Данилович</v>
          </cell>
          <cell r="D13">
            <v>41445</v>
          </cell>
          <cell r="E13" t="str">
            <v>МБУ ДО "СШОР №2"</v>
          </cell>
          <cell r="I13">
            <v>444</v>
          </cell>
        </row>
        <row r="14">
          <cell r="C14" t="str">
            <v>Николаев Андрей Николаевич</v>
          </cell>
          <cell r="D14">
            <v>41586</v>
          </cell>
          <cell r="E14" t="str">
            <v>КГБУ ДО "КСШОР"</v>
          </cell>
          <cell r="I14">
            <v>441</v>
          </cell>
        </row>
        <row r="15">
          <cell r="C15" t="str">
            <v>Земсков Максим Сергеевич</v>
          </cell>
          <cell r="D15">
            <v>41460</v>
          </cell>
          <cell r="E15" t="str">
            <v>СШ ЗАТО Сибирский</v>
          </cell>
          <cell r="I15">
            <v>441</v>
          </cell>
        </row>
        <row r="16">
          <cell r="C16" t="str">
            <v>Булыгин Олег Денисович</v>
          </cell>
          <cell r="D16">
            <v>41283</v>
          </cell>
          <cell r="E16" t="str">
            <v>МБУ ДО "СШОР №2"</v>
          </cell>
          <cell r="I16">
            <v>435</v>
          </cell>
        </row>
        <row r="17">
          <cell r="C17" t="str">
            <v>Каракулин Максим Дмитриевич</v>
          </cell>
          <cell r="D17">
            <v>41912</v>
          </cell>
          <cell r="E17" t="str">
            <v>МБУ ДО "СШОР №2"</v>
          </cell>
          <cell r="I17">
            <v>434</v>
          </cell>
        </row>
        <row r="18">
          <cell r="C18" t="str">
            <v>Ожиганов Степан Михайлович</v>
          </cell>
          <cell r="D18">
            <v>41477</v>
          </cell>
          <cell r="E18" t="str">
            <v>МАУ ДО СШ 7</v>
          </cell>
          <cell r="I18">
            <v>427</v>
          </cell>
        </row>
        <row r="19">
          <cell r="C19" t="str">
            <v>Григорьев Степан Алексеевич</v>
          </cell>
          <cell r="D19">
            <v>41803</v>
          </cell>
          <cell r="E19" t="str">
            <v>МАУ ДО СШ 7</v>
          </cell>
          <cell r="I19">
            <v>425</v>
          </cell>
        </row>
        <row r="20">
          <cell r="C20" t="str">
            <v>Петров Авдей Антонович</v>
          </cell>
          <cell r="D20">
            <v>41372</v>
          </cell>
          <cell r="E20" t="str">
            <v>МБУ ДО "СШОР №2"</v>
          </cell>
          <cell r="I20">
            <v>416</v>
          </cell>
        </row>
        <row r="21">
          <cell r="C21" t="str">
            <v>Голешов Алексей Алексеевич</v>
          </cell>
          <cell r="D21">
            <v>41704</v>
          </cell>
          <cell r="E21" t="str">
            <v>МБУ ДО "СШОР №2"</v>
          </cell>
          <cell r="I21">
            <v>408</v>
          </cell>
        </row>
        <row r="22">
          <cell r="C22" t="str">
            <v>Ибрагимов Алан Исмаилович</v>
          </cell>
          <cell r="D22">
            <v>41654</v>
          </cell>
          <cell r="E22" t="str">
            <v>МБОУ "Шипуновская СОШ №1"</v>
          </cell>
          <cell r="I22">
            <v>403</v>
          </cell>
        </row>
        <row r="23">
          <cell r="C23" t="str">
            <v>Суханов Алексей Александрович</v>
          </cell>
          <cell r="D23">
            <v>41591</v>
          </cell>
          <cell r="E23" t="str">
            <v>СШ ЗАТО Сибирский</v>
          </cell>
          <cell r="I23">
            <v>400</v>
          </cell>
        </row>
        <row r="24">
          <cell r="C24" t="str">
            <v>Соляник Александр Александрович</v>
          </cell>
          <cell r="D24">
            <v>41880</v>
          </cell>
          <cell r="E24" t="str">
            <v>МБУ ДО "СШОР №2"</v>
          </cell>
          <cell r="I24">
            <v>394</v>
          </cell>
        </row>
        <row r="25">
          <cell r="C25" t="str">
            <v>Солоненко Кирилл Васильевич</v>
          </cell>
          <cell r="D25">
            <v>41536</v>
          </cell>
          <cell r="E25" t="str">
            <v>МБУ ДО "СШОР №2"</v>
          </cell>
          <cell r="I25">
            <v>392</v>
          </cell>
        </row>
        <row r="26">
          <cell r="C26" t="str">
            <v>Малышков Александр Александрович</v>
          </cell>
          <cell r="D26">
            <v>41821</v>
          </cell>
          <cell r="E26" t="str">
            <v>КГБУ ДО "КСШОР"</v>
          </cell>
          <cell r="I26">
            <v>390</v>
          </cell>
        </row>
        <row r="27">
          <cell r="C27" t="str">
            <v>Макашов Владимир Александрович</v>
          </cell>
          <cell r="D27">
            <v>41892</v>
          </cell>
          <cell r="E27" t="str">
            <v>МАУ ДО СШ 7</v>
          </cell>
          <cell r="I27">
            <v>390</v>
          </cell>
        </row>
        <row r="28">
          <cell r="C28" t="str">
            <v xml:space="preserve">Середин Леонид Евгеньевич </v>
          </cell>
          <cell r="D28">
            <v>41290</v>
          </cell>
          <cell r="E28" t="str">
            <v>МБУ ДО "СШ г.Алейск"</v>
          </cell>
          <cell r="I28">
            <v>390</v>
          </cell>
        </row>
        <row r="29">
          <cell r="C29" t="str">
            <v>Иконников Роман Валерьевич</v>
          </cell>
          <cell r="D29">
            <v>41740</v>
          </cell>
          <cell r="E29" t="str">
            <v>МБУ ДО СП СШ № 2 г.Новоалтайск</v>
          </cell>
          <cell r="I29">
            <v>390</v>
          </cell>
        </row>
        <row r="30">
          <cell r="C30" t="str">
            <v xml:space="preserve">Жуков Александр Андреевич         </v>
          </cell>
          <cell r="D30">
            <v>41404</v>
          </cell>
          <cell r="E30" t="str">
            <v>МБОУ "Шипуновская СОШ №1"</v>
          </cell>
          <cell r="I30">
            <v>390</v>
          </cell>
        </row>
        <row r="31">
          <cell r="C31" t="str">
            <v>Сидоров Александр Иванович</v>
          </cell>
          <cell r="D31">
            <v>41459</v>
          </cell>
          <cell r="E31" t="str">
            <v>МБУ ДО "СШОР №2"</v>
          </cell>
          <cell r="I31">
            <v>388</v>
          </cell>
        </row>
        <row r="32">
          <cell r="C32" t="str">
            <v xml:space="preserve">Адодин Кирилл Евгеньевич </v>
          </cell>
          <cell r="D32">
            <v>41408</v>
          </cell>
          <cell r="E32" t="str">
            <v>МБУ ДО "СШ г.Алейск"</v>
          </cell>
          <cell r="I32">
            <v>388</v>
          </cell>
        </row>
        <row r="33">
          <cell r="C33" t="str">
            <v>Мерклингер Александр Алесандрович</v>
          </cell>
          <cell r="D33">
            <v>41888</v>
          </cell>
          <cell r="E33" t="str">
            <v>МБОУ "Усть-Калманская СОШ"</v>
          </cell>
          <cell r="I33">
            <v>385</v>
          </cell>
        </row>
        <row r="34">
          <cell r="C34" t="str">
            <v>Янголь Иван Дмитриевич</v>
          </cell>
          <cell r="D34">
            <v>41913</v>
          </cell>
          <cell r="E34" t="str">
            <v>МБОУ "Шипуновская СОШ №1"</v>
          </cell>
          <cell r="I34">
            <v>385</v>
          </cell>
        </row>
        <row r="35">
          <cell r="C35" t="str">
            <v>Веревкин Захар Павлович</v>
          </cell>
          <cell r="D35">
            <v>41735</v>
          </cell>
          <cell r="E35" t="str">
            <v>МБОУ "Шипуновская СОШ №1"</v>
          </cell>
          <cell r="I35">
            <v>384</v>
          </cell>
        </row>
        <row r="36">
          <cell r="C36" t="str">
            <v>Шагаев Егор Денисович</v>
          </cell>
          <cell r="D36">
            <v>41305</v>
          </cell>
          <cell r="E36" t="str">
            <v>Павловская СШ</v>
          </cell>
          <cell r="I36">
            <v>382</v>
          </cell>
        </row>
        <row r="37">
          <cell r="C37" t="str">
            <v>Васильев Дмитрий Александрович</v>
          </cell>
          <cell r="D37">
            <v>41697</v>
          </cell>
          <cell r="E37" t="str">
            <v>МАУ ДО СШ 7</v>
          </cell>
          <cell r="I37">
            <v>379</v>
          </cell>
        </row>
        <row r="38">
          <cell r="C38" t="str">
            <v>Сурков Федор Станиславович</v>
          </cell>
          <cell r="D38">
            <v>41555</v>
          </cell>
          <cell r="E38" t="str">
            <v>МБУ ДО "СШОР №2"</v>
          </cell>
          <cell r="I38">
            <v>379</v>
          </cell>
        </row>
        <row r="39">
          <cell r="C39" t="str">
            <v>Громов Антон Сергеевич</v>
          </cell>
          <cell r="D39">
            <v>41706</v>
          </cell>
          <cell r="E39" t="str">
            <v>Павловская СШ</v>
          </cell>
          <cell r="I39">
            <v>374</v>
          </cell>
        </row>
        <row r="40">
          <cell r="C40" t="str">
            <v>Клименко Виктор Владимирович</v>
          </cell>
          <cell r="D40">
            <v>41757</v>
          </cell>
          <cell r="E40" t="str">
            <v>МБОУ "Шипуновская СОШ им А.В. Луначарского"</v>
          </cell>
          <cell r="I40">
            <v>374</v>
          </cell>
        </row>
        <row r="41">
          <cell r="C41" t="str">
            <v>Молодецкий Вячеслав Викторович</v>
          </cell>
          <cell r="D41">
            <v>41332</v>
          </cell>
          <cell r="E41" t="str">
            <v>Павловская СШ</v>
          </cell>
          <cell r="I41">
            <v>368</v>
          </cell>
        </row>
        <row r="42">
          <cell r="C42" t="str">
            <v>Патраков Арсений Александрович</v>
          </cell>
          <cell r="D42">
            <v>41809</v>
          </cell>
          <cell r="E42" t="str">
            <v>МАУ ДО СШ 7</v>
          </cell>
          <cell r="I42">
            <v>367</v>
          </cell>
        </row>
        <row r="43">
          <cell r="C43" t="str">
            <v>Глущенко Марк Константинович</v>
          </cell>
          <cell r="D43">
            <v>41390</v>
          </cell>
          <cell r="E43" t="str">
            <v>МБУ ДО "СШОР №2"</v>
          </cell>
          <cell r="I43">
            <v>367</v>
          </cell>
        </row>
        <row r="44">
          <cell r="C44" t="str">
            <v>Черновалов Максим Александрович</v>
          </cell>
          <cell r="D44">
            <v>41310</v>
          </cell>
          <cell r="E44" t="str">
            <v>МАУ ДО СШ 7</v>
          </cell>
          <cell r="I44">
            <v>366</v>
          </cell>
        </row>
        <row r="45">
          <cell r="C45" t="str">
            <v xml:space="preserve">Волосков Сергей Кириллович </v>
          </cell>
          <cell r="D45">
            <v>41809</v>
          </cell>
          <cell r="E45" t="str">
            <v>МБУ ДО "СШ г.Алейск"</v>
          </cell>
          <cell r="I45">
            <v>365</v>
          </cell>
        </row>
        <row r="46">
          <cell r="C46" t="str">
            <v>Долгих Вадим Александрович</v>
          </cell>
          <cell r="D46">
            <v>41306</v>
          </cell>
          <cell r="E46" t="str">
            <v>МБУ ДО "СШОР №2"</v>
          </cell>
          <cell r="I46">
            <v>363</v>
          </cell>
        </row>
        <row r="47">
          <cell r="C47" t="str">
            <v>Беллюсов Александр Николаевич</v>
          </cell>
          <cell r="D47">
            <v>41795</v>
          </cell>
          <cell r="E47" t="str">
            <v>МБУ ДО "СШОР №2"</v>
          </cell>
          <cell r="I47">
            <v>361</v>
          </cell>
        </row>
        <row r="48">
          <cell r="C48" t="str">
            <v xml:space="preserve">Подкопаев Руслан Ровшанович </v>
          </cell>
          <cell r="D48">
            <v>41847</v>
          </cell>
          <cell r="E48" t="str">
            <v>МБУ ДО "СШ г.Алейск"</v>
          </cell>
          <cell r="I48">
            <v>357</v>
          </cell>
        </row>
        <row r="49">
          <cell r="C49" t="str">
            <v>Клишин Родион Денисович</v>
          </cell>
          <cell r="D49">
            <v>41372</v>
          </cell>
          <cell r="E49" t="str">
            <v>МБУ ДО "СШОР №2"</v>
          </cell>
          <cell r="I49">
            <v>353</v>
          </cell>
        </row>
        <row r="50">
          <cell r="C50" t="str">
            <v xml:space="preserve">Васильев Кирилл Дмитриевич </v>
          </cell>
          <cell r="D50">
            <v>41500</v>
          </cell>
          <cell r="E50" t="str">
            <v>МБУ ДО "СШ г.Алейск"</v>
          </cell>
          <cell r="I50">
            <v>340</v>
          </cell>
        </row>
        <row r="51">
          <cell r="C51" t="str">
            <v>Лазарев Родион Львович</v>
          </cell>
          <cell r="D51">
            <v>41965</v>
          </cell>
          <cell r="E51" t="str">
            <v>МАУ ДО СШ 7</v>
          </cell>
          <cell r="I51">
            <v>337</v>
          </cell>
        </row>
        <row r="52">
          <cell r="C52" t="str">
            <v>Жигулин Матвей Вадимович</v>
          </cell>
          <cell r="D52">
            <v>41855</v>
          </cell>
          <cell r="E52" t="str">
            <v>МБУ ДО "СШ г.Алейск"</v>
          </cell>
          <cell r="I52">
            <v>334</v>
          </cell>
        </row>
        <row r="53">
          <cell r="C53" t="str">
            <v>Хохлов Тимур Дмитриевич</v>
          </cell>
          <cell r="D53">
            <v>41894</v>
          </cell>
          <cell r="E53" t="str">
            <v>МБУ ДО СП СШ № 2 г.Новоалтайск</v>
          </cell>
          <cell r="I53">
            <v>331</v>
          </cell>
        </row>
        <row r="54">
          <cell r="C54" t="str">
            <v>Щербатенко Денис Сергеевич</v>
          </cell>
          <cell r="D54">
            <v>41832</v>
          </cell>
          <cell r="E54" t="str">
            <v>МБУ ДО "СШОР №2"</v>
          </cell>
          <cell r="I54">
            <v>325</v>
          </cell>
        </row>
        <row r="55">
          <cell r="C55" t="str">
            <v>Куницын Данил Максимович</v>
          </cell>
          <cell r="D55">
            <v>41829</v>
          </cell>
          <cell r="E55" t="str">
            <v>МБУ ДО "СШОР №2"</v>
          </cell>
          <cell r="I55">
            <v>324</v>
          </cell>
        </row>
        <row r="56">
          <cell r="C56" t="str">
            <v>Васин Александр Алексеевич</v>
          </cell>
          <cell r="D56">
            <v>41733</v>
          </cell>
          <cell r="E56" t="str">
            <v>Мамонтовская СОШ</v>
          </cell>
          <cell r="I56">
            <v>319</v>
          </cell>
        </row>
        <row r="57">
          <cell r="C57" t="str">
            <v>Варламов Матвей Сергеевич</v>
          </cell>
          <cell r="D57">
            <v>41612</v>
          </cell>
          <cell r="E57" t="str">
            <v>Мамонтовская СОШ</v>
          </cell>
          <cell r="I57">
            <v>313</v>
          </cell>
        </row>
        <row r="58">
          <cell r="C58" t="str">
            <v>Корольков Михаил Сергеевич</v>
          </cell>
          <cell r="D58">
            <v>41777</v>
          </cell>
          <cell r="E58" t="str">
            <v>МБОУ "Шипуновская СОШ им А.В. Луначарского"</v>
          </cell>
          <cell r="I58">
            <v>308</v>
          </cell>
        </row>
        <row r="59">
          <cell r="C59" t="str">
            <v>Белянский Михаил Константинович</v>
          </cell>
          <cell r="D59">
            <v>41630</v>
          </cell>
          <cell r="E59" t="str">
            <v>МБУ ДО "СШОР №2"</v>
          </cell>
          <cell r="I59">
            <v>304</v>
          </cell>
        </row>
        <row r="60">
          <cell r="C60" t="str">
            <v>Цехановский Степан Денисович</v>
          </cell>
          <cell r="D60">
            <v>41907</v>
          </cell>
          <cell r="E60" t="str">
            <v>МБУ ДО "СШОР №2"</v>
          </cell>
          <cell r="I60">
            <v>300</v>
          </cell>
        </row>
        <row r="61">
          <cell r="C61" t="str">
            <v>Шумилов Савелий Семенович</v>
          </cell>
          <cell r="D61">
            <v>41704</v>
          </cell>
          <cell r="E61" t="str">
            <v>МБУ ДО "СШОР №2"</v>
          </cell>
          <cell r="I61">
            <v>288</v>
          </cell>
        </row>
        <row r="62">
          <cell r="C62" t="str">
            <v>Букреев Михаил Александрович</v>
          </cell>
          <cell r="D62">
            <v>41816</v>
          </cell>
          <cell r="E62" t="str">
            <v>Мамонтовская СОШ</v>
          </cell>
          <cell r="I62">
            <v>0</v>
          </cell>
        </row>
        <row r="63">
          <cell r="C63" t="str">
            <v>Капитонов Александр Александрович</v>
          </cell>
          <cell r="D63">
            <v>41492</v>
          </cell>
          <cell r="E63" t="str">
            <v>МАУ ДО СШ 7</v>
          </cell>
          <cell r="I63">
            <v>0</v>
          </cell>
        </row>
        <row r="64">
          <cell r="C64" t="str">
            <v>Кармаев Антон Олегович</v>
          </cell>
          <cell r="D64">
            <v>41622</v>
          </cell>
          <cell r="E64" t="str">
            <v>КГБУ ДО "КСШОР"</v>
          </cell>
          <cell r="I64">
            <v>0</v>
          </cell>
        </row>
        <row r="65">
          <cell r="C65" t="str">
            <v>Регер Семен Алексеевич</v>
          </cell>
          <cell r="D65">
            <v>41765</v>
          </cell>
          <cell r="E65" t="str">
            <v>МАУ ДО СШ 7</v>
          </cell>
          <cell r="I65" t="str">
            <v>н/я</v>
          </cell>
        </row>
        <row r="66">
          <cell r="C66" t="str">
            <v>Стрельцов Макар Антонович</v>
          </cell>
          <cell r="D66">
            <v>41655</v>
          </cell>
          <cell r="E66" t="str">
            <v>МБУ ДО "СШОР №2"</v>
          </cell>
          <cell r="I66" t="str">
            <v>н/я</v>
          </cell>
        </row>
        <row r="67">
          <cell r="C67" t="str">
            <v>Афонин Эдуард Андреевич</v>
          </cell>
          <cell r="D67">
            <v>41402</v>
          </cell>
          <cell r="E67" t="str">
            <v>МБУ ДО "СШОР №2"</v>
          </cell>
          <cell r="I67" t="str">
            <v>н/я</v>
          </cell>
        </row>
        <row r="68">
          <cell r="C68" t="str">
            <v>Титов Тимофей Сергеевич</v>
          </cell>
          <cell r="D68">
            <v>41943</v>
          </cell>
          <cell r="E68" t="str">
            <v>МАУ ДО СШ 7</v>
          </cell>
          <cell r="I68" t="str">
            <v>н/я</v>
          </cell>
        </row>
        <row r="69">
          <cell r="C69" t="str">
            <v>Попов Никита Семенович</v>
          </cell>
          <cell r="D69">
            <v>41571</v>
          </cell>
          <cell r="E69" t="str">
            <v>МАУ ДО СШ 7</v>
          </cell>
          <cell r="I69" t="str">
            <v>н/я</v>
          </cell>
        </row>
        <row r="70">
          <cell r="C70" t="str">
            <v>Гузеватов Даниил Николаевич</v>
          </cell>
          <cell r="D70">
            <v>41664</v>
          </cell>
          <cell r="E70" t="str">
            <v>МБУ ДО "СШОР №2"</v>
          </cell>
          <cell r="I70" t="str">
            <v>н/я</v>
          </cell>
        </row>
        <row r="71">
          <cell r="C71" t="str">
            <v>Петров Авдей Антонович</v>
          </cell>
          <cell r="D71">
            <v>41547</v>
          </cell>
          <cell r="E71" t="str">
            <v>МБУ ДО "СШОР №2"</v>
          </cell>
          <cell r="I71" t="str">
            <v>н/я</v>
          </cell>
        </row>
        <row r="72">
          <cell r="C72" t="str">
            <v>Пискунов Михаил Сергеевич</v>
          </cell>
          <cell r="D72">
            <v>41380</v>
          </cell>
          <cell r="E72" t="str">
            <v>МБУ ДО "СШОР №2"</v>
          </cell>
          <cell r="I72" t="str">
            <v>н/я</v>
          </cell>
        </row>
        <row r="73">
          <cell r="C73" t="str">
            <v>Волков Никита Романович</v>
          </cell>
          <cell r="D73">
            <v>41458</v>
          </cell>
          <cell r="E73" t="str">
            <v>МБУ ДО "СШОР №2"</v>
          </cell>
          <cell r="I73" t="str">
            <v>н/я</v>
          </cell>
        </row>
        <row r="74">
          <cell r="C74" t="str">
            <v>Бойко Семен Антонович</v>
          </cell>
          <cell r="D74">
            <v>41901</v>
          </cell>
          <cell r="E74" t="str">
            <v>МБУ ДО "СШОР №2"</v>
          </cell>
          <cell r="I74" t="str">
            <v>н/я</v>
          </cell>
        </row>
        <row r="75">
          <cell r="C75" t="str">
            <v>Еремин Игорь Дмитриевич</v>
          </cell>
          <cell r="D75">
            <v>41533</v>
          </cell>
          <cell r="E75" t="str">
            <v>СШ ЗАТО Сибирский</v>
          </cell>
          <cell r="I75" t="str">
            <v>н/я</v>
          </cell>
        </row>
        <row r="76">
          <cell r="C76" t="str">
            <v>Лисуненко Владимир Андреевич</v>
          </cell>
          <cell r="D76">
            <v>41992</v>
          </cell>
          <cell r="E76" t="str">
            <v>Павловская СШ</v>
          </cell>
          <cell r="I76" t="str">
            <v>н/я</v>
          </cell>
        </row>
        <row r="136">
          <cell r="C136" t="str">
            <v>Бирюков Глеб</v>
          </cell>
          <cell r="D136">
            <v>2010</v>
          </cell>
          <cell r="E136" t="str">
            <v>МБУ ДО "СШ "Победа"</v>
          </cell>
        </row>
        <row r="137">
          <cell r="C137" t="str">
            <v>Шипилов Иван</v>
          </cell>
          <cell r="D137">
            <v>2010</v>
          </cell>
          <cell r="E137" t="str">
            <v>Усть-Пристань</v>
          </cell>
        </row>
        <row r="138">
          <cell r="C138" t="str">
            <v>Струев Егор</v>
          </cell>
          <cell r="D138">
            <v>2011</v>
          </cell>
          <cell r="E138" t="str">
            <v>КГБУ СП "КСШОР"</v>
          </cell>
        </row>
        <row r="139">
          <cell r="C139" t="str">
            <v>Андреенко Тимофей</v>
          </cell>
          <cell r="D139">
            <v>2010</v>
          </cell>
          <cell r="E139" t="str">
            <v>МБУ ДО "СШ "Победа"</v>
          </cell>
        </row>
        <row r="140">
          <cell r="C140" t="str">
            <v>Будникова Диана</v>
          </cell>
          <cell r="D140">
            <v>2011</v>
          </cell>
          <cell r="E140" t="str">
            <v>МБУ ДО "СШ "Победа"</v>
          </cell>
        </row>
        <row r="141">
          <cell r="C141" t="str">
            <v>Шиховцов Никита</v>
          </cell>
          <cell r="D141">
            <v>2011</v>
          </cell>
          <cell r="E141" t="str">
            <v>КГБУ СП "КСШОР"</v>
          </cell>
        </row>
      </sheetData>
      <sheetData sheetId="7">
        <row r="1">
          <cell r="E1" t="str">
            <v xml:space="preserve">БЕГ  600 МЕТРОВ ЮНОШИ   </v>
          </cell>
        </row>
        <row r="2">
          <cell r="C2" t="str">
            <v>Фамилия имя</v>
          </cell>
          <cell r="D2" t="str">
            <v>год рожд</v>
          </cell>
          <cell r="E2" t="str">
            <v>Организация</v>
          </cell>
          <cell r="F2" t="str">
            <v>приход</v>
          </cell>
          <cell r="G2" t="str">
            <v>результат</v>
          </cell>
        </row>
        <row r="3">
          <cell r="C3" t="str">
            <v>Романов Сергей Эдуардович</v>
          </cell>
          <cell r="D3">
            <v>41564</v>
          </cell>
          <cell r="E3" t="str">
            <v>МБУ ДО "СШОР №2"</v>
          </cell>
          <cell r="G3" t="str">
            <v>1,41,6</v>
          </cell>
        </row>
        <row r="4">
          <cell r="C4" t="str">
            <v>Тихонов Арсений Никитич</v>
          </cell>
          <cell r="D4">
            <v>41495</v>
          </cell>
          <cell r="E4" t="str">
            <v>МБУ ДО "СШОР №2"</v>
          </cell>
          <cell r="G4" t="str">
            <v>1,43,6</v>
          </cell>
        </row>
        <row r="5">
          <cell r="C5" t="str">
            <v>Кораблин Максим Романович</v>
          </cell>
          <cell r="D5">
            <v>41712</v>
          </cell>
          <cell r="E5" t="str">
            <v>МБОУ "Усть-Калманская СОШ"</v>
          </cell>
          <cell r="G5" t="str">
            <v>1,47,0</v>
          </cell>
        </row>
        <row r="6">
          <cell r="C6" t="str">
            <v>Сучков Родион Игоревич</v>
          </cell>
          <cell r="D6">
            <v>41291</v>
          </cell>
          <cell r="E6" t="str">
            <v>Павловская СШ</v>
          </cell>
          <cell r="G6" t="str">
            <v>1,48,0</v>
          </cell>
        </row>
        <row r="7">
          <cell r="C7" t="str">
            <v>Ярошик Семён Евгеньевич</v>
          </cell>
          <cell r="D7">
            <v>41375</v>
          </cell>
          <cell r="E7" t="str">
            <v>АНО ДО СШ "Бочкари"</v>
          </cell>
          <cell r="G7" t="str">
            <v>1,49,6</v>
          </cell>
        </row>
        <row r="8">
          <cell r="C8" t="str">
            <v>Павловских Артем Вадимович</v>
          </cell>
          <cell r="D8">
            <v>41382</v>
          </cell>
          <cell r="E8" t="str">
            <v>МБУ ДО "СШОР №2"</v>
          </cell>
          <cell r="G8" t="str">
            <v>1,50,1</v>
          </cell>
        </row>
        <row r="9">
          <cell r="C9" t="str">
            <v>Алутин Никита Денисович</v>
          </cell>
          <cell r="D9">
            <v>41887</v>
          </cell>
          <cell r="E9" t="str">
            <v>МАУ ДО СШ 7</v>
          </cell>
          <cell r="G9" t="str">
            <v>1,50,2</v>
          </cell>
        </row>
        <row r="10">
          <cell r="C10" t="str">
            <v>Николаев Андрей Николаевич</v>
          </cell>
          <cell r="D10">
            <v>41586</v>
          </cell>
          <cell r="E10" t="str">
            <v>КГБУ ДО "КСШОР"</v>
          </cell>
          <cell r="G10" t="str">
            <v>1,50,3</v>
          </cell>
        </row>
        <row r="11">
          <cell r="C11" t="str">
            <v>Суханов Алексей Александрович</v>
          </cell>
          <cell r="D11">
            <v>41591</v>
          </cell>
          <cell r="E11" t="str">
            <v>СШ ЗАТО Сибирский</v>
          </cell>
          <cell r="G11" t="str">
            <v>1,53,4</v>
          </cell>
        </row>
        <row r="12">
          <cell r="C12" t="str">
            <v>Земсков Максим Сергеевич</v>
          </cell>
          <cell r="D12">
            <v>41460</v>
          </cell>
          <cell r="E12" t="str">
            <v>СШ ЗАТО Сибирский</v>
          </cell>
          <cell r="G12" t="str">
            <v>1,55,0</v>
          </cell>
        </row>
        <row r="13">
          <cell r="C13" t="str">
            <v>Антипов Степан Викторович</v>
          </cell>
          <cell r="D13">
            <v>41441</v>
          </cell>
          <cell r="E13" t="str">
            <v>МБУ ДО "СШОР №2"</v>
          </cell>
          <cell r="G13" t="str">
            <v>1,56,1</v>
          </cell>
        </row>
        <row r="14">
          <cell r="C14" t="str">
            <v>Бакаляс Демид Николаевич</v>
          </cell>
          <cell r="D14">
            <v>41440</v>
          </cell>
          <cell r="E14" t="str">
            <v>МБУ ДО "СШОР №2"</v>
          </cell>
          <cell r="G14" t="str">
            <v>1,57,5</v>
          </cell>
        </row>
        <row r="15">
          <cell r="C15" t="str">
            <v>Богомолов Артем Данилович</v>
          </cell>
          <cell r="D15">
            <v>41445</v>
          </cell>
          <cell r="E15" t="str">
            <v>МБУ ДО "СШОР №2"</v>
          </cell>
          <cell r="G15" t="str">
            <v>1,58,5</v>
          </cell>
        </row>
        <row r="16">
          <cell r="C16" t="str">
            <v>Мерклингер Александр Алесандрович</v>
          </cell>
          <cell r="D16">
            <v>41888</v>
          </cell>
          <cell r="E16" t="str">
            <v>МБОУ "Усть-Калманская СОШ"</v>
          </cell>
          <cell r="G16" t="str">
            <v>1,58,8</v>
          </cell>
        </row>
        <row r="17">
          <cell r="C17" t="str">
            <v>Яшин Петр Игоревич</v>
          </cell>
          <cell r="D17">
            <v>41494</v>
          </cell>
          <cell r="E17" t="str">
            <v>КГБУ ДО "КСШОР"</v>
          </cell>
          <cell r="G17" t="str">
            <v>1,59,2</v>
          </cell>
        </row>
        <row r="18">
          <cell r="C18" t="str">
            <v>Макашов Владимир Александрович</v>
          </cell>
          <cell r="D18">
            <v>41892</v>
          </cell>
          <cell r="E18" t="str">
            <v>МАУ ДО СШ 7</v>
          </cell>
          <cell r="G18" t="str">
            <v>1,59,7</v>
          </cell>
        </row>
        <row r="19">
          <cell r="C19" t="str">
            <v>Каракулин Максим Дмитриевич</v>
          </cell>
          <cell r="D19">
            <v>41912</v>
          </cell>
          <cell r="E19" t="str">
            <v>МБУ ДО "СШОР №2"</v>
          </cell>
          <cell r="G19" t="str">
            <v>2,00,2</v>
          </cell>
        </row>
        <row r="20">
          <cell r="C20" t="str">
            <v>Григорьев Степан Алексеевич</v>
          </cell>
          <cell r="D20">
            <v>41803</v>
          </cell>
          <cell r="E20" t="str">
            <v>МАУ ДО СШ 7</v>
          </cell>
          <cell r="G20" t="str">
            <v>2,03,0</v>
          </cell>
        </row>
        <row r="21">
          <cell r="C21" t="str">
            <v>Солоненко Кирилл Васильевич</v>
          </cell>
          <cell r="D21">
            <v>41536</v>
          </cell>
          <cell r="E21" t="str">
            <v>МБУ ДО "СШОР №2"</v>
          </cell>
          <cell r="G21" t="str">
            <v>2,03,3</v>
          </cell>
        </row>
        <row r="22">
          <cell r="C22" t="str">
            <v>Глущенко Марк Константинович</v>
          </cell>
          <cell r="D22">
            <v>41390</v>
          </cell>
          <cell r="E22" t="str">
            <v>МБУ ДО "СШОР №2"</v>
          </cell>
          <cell r="G22" t="str">
            <v>2,03,4</v>
          </cell>
        </row>
        <row r="23">
          <cell r="C23" t="str">
            <v>Петров Авдей Антонович</v>
          </cell>
          <cell r="D23">
            <v>41547</v>
          </cell>
          <cell r="E23" t="str">
            <v>МБУ ДО "СШОР №2"</v>
          </cell>
          <cell r="G23" t="str">
            <v>2,05,8</v>
          </cell>
        </row>
        <row r="24">
          <cell r="C24" t="str">
            <v>Патраков Арсений Александрович</v>
          </cell>
          <cell r="D24">
            <v>41809</v>
          </cell>
          <cell r="E24" t="str">
            <v>МАУ ДО СШ 7</v>
          </cell>
          <cell r="G24" t="str">
            <v>2,06,3</v>
          </cell>
        </row>
        <row r="25">
          <cell r="C25" t="str">
            <v>Голешов Алексей Алексеевич</v>
          </cell>
          <cell r="D25">
            <v>41704</v>
          </cell>
          <cell r="E25" t="str">
            <v>МБУ ДО "СШОР №2"</v>
          </cell>
          <cell r="G25" t="str">
            <v>2,08,5</v>
          </cell>
        </row>
        <row r="26">
          <cell r="C26" t="str">
            <v>Иконников Роман Валерьевич</v>
          </cell>
          <cell r="D26">
            <v>41740</v>
          </cell>
          <cell r="E26" t="str">
            <v>МБУ ДО СП СШ № 2 г.Новоалтайск</v>
          </cell>
          <cell r="G26" t="str">
            <v>2,08,6</v>
          </cell>
        </row>
        <row r="27">
          <cell r="C27" t="str">
            <v>Шагаев Егор Денисович</v>
          </cell>
          <cell r="D27">
            <v>41305</v>
          </cell>
          <cell r="E27" t="str">
            <v>Павловская СШ</v>
          </cell>
          <cell r="G27" t="str">
            <v>2,09,1</v>
          </cell>
        </row>
        <row r="28">
          <cell r="C28" t="str">
            <v>Соляник Александр Александрович</v>
          </cell>
          <cell r="D28">
            <v>41880</v>
          </cell>
          <cell r="E28" t="str">
            <v>МБУ ДО "СШОР №2"</v>
          </cell>
          <cell r="G28" t="str">
            <v>2,09,4</v>
          </cell>
        </row>
        <row r="29">
          <cell r="C29" t="str">
            <v>Янголь Иван Дмитриевич</v>
          </cell>
          <cell r="D29">
            <v>41913</v>
          </cell>
          <cell r="E29" t="str">
            <v>МБОУ "Шипуновская СОШ №1"</v>
          </cell>
          <cell r="G29" t="str">
            <v>2,10,2</v>
          </cell>
        </row>
        <row r="30">
          <cell r="C30" t="str">
            <v>Васин Александр Алексеевич</v>
          </cell>
          <cell r="D30">
            <v>41733</v>
          </cell>
          <cell r="E30" t="str">
            <v>Мамонтовская СОШ</v>
          </cell>
          <cell r="G30" t="str">
            <v>2,10,2</v>
          </cell>
        </row>
        <row r="31">
          <cell r="C31" t="str">
            <v>Шаталов Анатолий Викторович</v>
          </cell>
          <cell r="D31">
            <v>41517</v>
          </cell>
          <cell r="E31" t="str">
            <v>МБОУ "Шипуновская СОШ №1"</v>
          </cell>
          <cell r="G31" t="str">
            <v>2,10,3</v>
          </cell>
        </row>
        <row r="32">
          <cell r="C32" t="str">
            <v>Васильев Дмитрий Александрович</v>
          </cell>
          <cell r="D32">
            <v>41697</v>
          </cell>
          <cell r="E32" t="str">
            <v>МАУ ДО СШ 7</v>
          </cell>
          <cell r="G32" t="str">
            <v>2,11,7</v>
          </cell>
        </row>
        <row r="33">
          <cell r="C33" t="str">
            <v>Сидоров Александр Иванович</v>
          </cell>
          <cell r="D33">
            <v>41459</v>
          </cell>
          <cell r="E33" t="str">
            <v>МБУ ДО "СШОР №2"</v>
          </cell>
          <cell r="G33" t="str">
            <v>2,11,8</v>
          </cell>
        </row>
        <row r="34">
          <cell r="C34" t="str">
            <v>Есликовский Глеб Александрович</v>
          </cell>
          <cell r="D34">
            <v>41688</v>
          </cell>
          <cell r="E34" t="str">
            <v>Мамонтовская СОШ</v>
          </cell>
          <cell r="G34" t="str">
            <v>2,12,2</v>
          </cell>
        </row>
        <row r="35">
          <cell r="C35" t="str">
            <v>Ибрагимов Алан Исмаилович</v>
          </cell>
          <cell r="D35">
            <v>41654</v>
          </cell>
          <cell r="E35" t="str">
            <v>МБОУ "Шипуновская СОШ №1"</v>
          </cell>
          <cell r="G35" t="str">
            <v>2,13,1</v>
          </cell>
        </row>
        <row r="36">
          <cell r="C36" t="str">
            <v>Сорокин Макар Андреевич</v>
          </cell>
          <cell r="D36">
            <v>41422</v>
          </cell>
          <cell r="E36" t="str">
            <v>Мамонтовская СОШ</v>
          </cell>
          <cell r="G36" t="str">
            <v>2,13,3</v>
          </cell>
        </row>
        <row r="37">
          <cell r="C37" t="str">
            <v>Куницын Данил Максимович</v>
          </cell>
          <cell r="D37">
            <v>41829</v>
          </cell>
          <cell r="E37" t="str">
            <v>МБУ ДО "СШОР №2"</v>
          </cell>
          <cell r="G37" t="str">
            <v>2,16,9</v>
          </cell>
        </row>
        <row r="38">
          <cell r="C38" t="str">
            <v>Черновалов Максим Александрович</v>
          </cell>
          <cell r="D38">
            <v>41310</v>
          </cell>
          <cell r="E38" t="str">
            <v>МАУ ДО СШ 7</v>
          </cell>
          <cell r="G38" t="str">
            <v>2,17,6</v>
          </cell>
        </row>
        <row r="39">
          <cell r="C39" t="str">
            <v>Сурков Федор Станиславович</v>
          </cell>
          <cell r="D39">
            <v>41555</v>
          </cell>
          <cell r="E39" t="str">
            <v>МБУ ДО "СШОР №2"</v>
          </cell>
          <cell r="G39" t="str">
            <v>2,17,7</v>
          </cell>
        </row>
        <row r="40">
          <cell r="C40" t="str">
            <v>Зырянцев Александр Александрович</v>
          </cell>
          <cell r="D40">
            <v>41679</v>
          </cell>
          <cell r="E40" t="str">
            <v>МБОУ "Шипуновская СОШ №1"</v>
          </cell>
          <cell r="G40" t="str">
            <v>2,18,2</v>
          </cell>
        </row>
        <row r="41">
          <cell r="C41" t="str">
            <v>Клименко Виктор Владимирович</v>
          </cell>
          <cell r="D41">
            <v>41757</v>
          </cell>
          <cell r="E41" t="str">
            <v>МБОУ "Шипуновская СОШ им А.В. Луначарского"</v>
          </cell>
          <cell r="G41" t="str">
            <v>2,18,5</v>
          </cell>
        </row>
        <row r="42">
          <cell r="C42" t="str">
            <v>Капитонов Александр Александрович</v>
          </cell>
          <cell r="D42">
            <v>41492</v>
          </cell>
          <cell r="E42" t="str">
            <v>МАУ ДО СШ 7</v>
          </cell>
          <cell r="G42" t="str">
            <v>2,20,8</v>
          </cell>
        </row>
        <row r="43">
          <cell r="C43" t="str">
            <v xml:space="preserve">Подкопаев Руслан Ровшанович </v>
          </cell>
          <cell r="D43">
            <v>41847</v>
          </cell>
          <cell r="E43" t="str">
            <v>МБУ ДО "СШ г.Алейск"</v>
          </cell>
          <cell r="G43" t="str">
            <v>2,20,9</v>
          </cell>
        </row>
        <row r="44">
          <cell r="C44" t="str">
            <v xml:space="preserve">Васильев Кирилл Дмитриевич </v>
          </cell>
          <cell r="D44">
            <v>41500</v>
          </cell>
          <cell r="E44" t="str">
            <v>МБУ ДО "СШ г.Алейск"</v>
          </cell>
          <cell r="G44" t="str">
            <v>2,21,8</v>
          </cell>
        </row>
        <row r="45">
          <cell r="C45" t="str">
            <v xml:space="preserve">Адодин Кирилл Евгеньевич </v>
          </cell>
          <cell r="D45">
            <v>41408</v>
          </cell>
          <cell r="E45" t="str">
            <v>МБУ ДО "СШ г.Алейск"</v>
          </cell>
          <cell r="G45" t="str">
            <v>2,22,4</v>
          </cell>
        </row>
        <row r="46">
          <cell r="C46" t="str">
            <v>Долгих Вадим Александрович</v>
          </cell>
          <cell r="D46">
            <v>41306</v>
          </cell>
          <cell r="E46" t="str">
            <v>МБУ ДО "СШОР №2"</v>
          </cell>
          <cell r="G46" t="str">
            <v>2,22,4</v>
          </cell>
        </row>
        <row r="47">
          <cell r="C47" t="str">
            <v>Шумихин Максим Александрович</v>
          </cell>
          <cell r="D47">
            <v>41421</v>
          </cell>
          <cell r="E47" t="str">
            <v>МАУ ДО СШ 7</v>
          </cell>
          <cell r="G47" t="str">
            <v>2,22,5</v>
          </cell>
        </row>
        <row r="48">
          <cell r="C48" t="str">
            <v>Сербин Илья Константинович</v>
          </cell>
          <cell r="D48">
            <v>41988</v>
          </cell>
          <cell r="E48" t="str">
            <v>МБОУ "Шипуновская СОШ им А.В. Луначарского"</v>
          </cell>
          <cell r="G48" t="str">
            <v>2,23,1</v>
          </cell>
        </row>
        <row r="49">
          <cell r="C49" t="str">
            <v xml:space="preserve">Волосков Сергей Кириллович </v>
          </cell>
          <cell r="D49">
            <v>41809</v>
          </cell>
          <cell r="E49" t="str">
            <v>МБУ ДО "СШ г.Алейск"</v>
          </cell>
          <cell r="G49" t="str">
            <v>2,23,4</v>
          </cell>
        </row>
        <row r="50">
          <cell r="C50" t="str">
            <v>Малышков Александр Александрович</v>
          </cell>
          <cell r="D50">
            <v>41821</v>
          </cell>
          <cell r="E50" t="str">
            <v>КГБУ ДО "КСШОР"</v>
          </cell>
          <cell r="G50" t="str">
            <v>2,23,8</v>
          </cell>
        </row>
        <row r="51">
          <cell r="C51" t="str">
            <v>Жигулин Матвей Вадимович</v>
          </cell>
          <cell r="D51">
            <v>41855</v>
          </cell>
          <cell r="E51" t="str">
            <v>МБУ ДО "СШ г.Алейск"</v>
          </cell>
          <cell r="G51" t="str">
            <v>2,25,6</v>
          </cell>
        </row>
        <row r="52">
          <cell r="C52" t="str">
            <v>Варламов Матвей Сергеевич</v>
          </cell>
          <cell r="D52">
            <v>41612</v>
          </cell>
          <cell r="E52" t="str">
            <v>Мамонтовская СОШ</v>
          </cell>
          <cell r="G52" t="str">
            <v>2,27,2</v>
          </cell>
        </row>
        <row r="53">
          <cell r="C53" t="str">
            <v>Корольков Михаил Сергеевич</v>
          </cell>
          <cell r="D53">
            <v>41777</v>
          </cell>
          <cell r="E53" t="str">
            <v>МБОУ "Шипуновская СОШ им А.В. Луначарского"</v>
          </cell>
          <cell r="G53" t="str">
            <v>2,27,2</v>
          </cell>
        </row>
        <row r="54">
          <cell r="C54" t="str">
            <v>Громов Антон Сергеевич</v>
          </cell>
          <cell r="D54">
            <v>41706</v>
          </cell>
          <cell r="E54" t="str">
            <v>Павловская СШ</v>
          </cell>
          <cell r="G54" t="str">
            <v>2,29,7</v>
          </cell>
        </row>
        <row r="55">
          <cell r="C55" t="str">
            <v>Ожиганов Степан Михайлович</v>
          </cell>
          <cell r="D55">
            <v>41477</v>
          </cell>
          <cell r="E55" t="str">
            <v>МАУ ДО СШ 7</v>
          </cell>
          <cell r="G55" t="str">
            <v>2,30,8</v>
          </cell>
        </row>
        <row r="56">
          <cell r="C56" t="str">
            <v>Кармаев Антон Олегович</v>
          </cell>
          <cell r="D56">
            <v>41622</v>
          </cell>
          <cell r="E56" t="str">
            <v>КГБУ ДО "КСШОР"</v>
          </cell>
          <cell r="G56" t="str">
            <v>2,31,5</v>
          </cell>
        </row>
        <row r="57">
          <cell r="C57" t="str">
            <v xml:space="preserve">Середин Леонид Евгеньевич </v>
          </cell>
          <cell r="D57">
            <v>41290</v>
          </cell>
          <cell r="E57" t="str">
            <v>МБУ ДО "СШ г.Алейск"</v>
          </cell>
          <cell r="G57" t="str">
            <v>2,33,1</v>
          </cell>
        </row>
        <row r="58">
          <cell r="C58" t="str">
            <v>Лазарев Родион Львович</v>
          </cell>
          <cell r="D58">
            <v>41965</v>
          </cell>
          <cell r="E58" t="str">
            <v>МАУ ДО СШ 7</v>
          </cell>
          <cell r="G58" t="str">
            <v>2,33,2</v>
          </cell>
        </row>
        <row r="59">
          <cell r="C59" t="str">
            <v>Молодецкий Вячеслав Викторович</v>
          </cell>
          <cell r="D59">
            <v>41332</v>
          </cell>
          <cell r="E59" t="str">
            <v>Павловская СШ</v>
          </cell>
          <cell r="G59" t="str">
            <v>2,33,8</v>
          </cell>
        </row>
        <row r="60">
          <cell r="C60" t="str">
            <v>Веревкин Захар Павлович</v>
          </cell>
          <cell r="D60">
            <v>41735</v>
          </cell>
          <cell r="E60" t="str">
            <v>МБОУ "Шипуновская СОШ №1"</v>
          </cell>
          <cell r="G60" t="str">
            <v>2,35,3</v>
          </cell>
        </row>
        <row r="61">
          <cell r="C61" t="str">
            <v>Цехановский Степан Денисович</v>
          </cell>
          <cell r="D61">
            <v>41907</v>
          </cell>
          <cell r="E61" t="str">
            <v>МБУ ДО "СШОР №2"</v>
          </cell>
          <cell r="G61" t="str">
            <v>2,35,6</v>
          </cell>
        </row>
        <row r="62">
          <cell r="C62" t="str">
            <v>Шумилов Савелий Семенович</v>
          </cell>
          <cell r="D62">
            <v>41704</v>
          </cell>
          <cell r="E62" t="str">
            <v>МБУ ДО "СШОР №2"</v>
          </cell>
          <cell r="G62" t="str">
            <v>2,39,3</v>
          </cell>
        </row>
        <row r="63">
          <cell r="C63" t="str">
            <v>Белянский Михаил Константинович</v>
          </cell>
          <cell r="D63">
            <v>41630</v>
          </cell>
          <cell r="E63" t="str">
            <v>МБУ ДО "СШОР №2"</v>
          </cell>
          <cell r="G63" t="str">
            <v>2,40,5</v>
          </cell>
        </row>
        <row r="64">
          <cell r="C64" t="str">
            <v>Гондаревский Семен Михайлович</v>
          </cell>
          <cell r="D64">
            <v>41795</v>
          </cell>
          <cell r="E64" t="str">
            <v>Мамонтовская СОШ</v>
          </cell>
          <cell r="G64" t="str">
            <v>2,45,2</v>
          </cell>
        </row>
        <row r="65">
          <cell r="C65" t="str">
            <v>Беллюсов Александр Николаевич</v>
          </cell>
          <cell r="D65">
            <v>41795</v>
          </cell>
          <cell r="E65" t="str">
            <v>МБУ ДО "СШОР №2"</v>
          </cell>
          <cell r="G65" t="str">
            <v>2,49,4</v>
          </cell>
        </row>
        <row r="66">
          <cell r="C66" t="str">
            <v>Клишин Родион Денисович</v>
          </cell>
          <cell r="D66">
            <v>41372</v>
          </cell>
          <cell r="E66" t="str">
            <v>МБУ ДО "СШОР №2"</v>
          </cell>
          <cell r="G66" t="str">
            <v>2,51,9</v>
          </cell>
        </row>
        <row r="67">
          <cell r="C67" t="str">
            <v>Хохлов Тимур Дмитриевич</v>
          </cell>
          <cell r="D67">
            <v>41894</v>
          </cell>
          <cell r="E67" t="str">
            <v>МБУ ДО СП СШ № 2 г.Новоалтайск</v>
          </cell>
          <cell r="G67" t="str">
            <v>2,56,0</v>
          </cell>
        </row>
        <row r="68">
          <cell r="C68" t="str">
            <v>Букреев Михаил Александрович</v>
          </cell>
          <cell r="D68">
            <v>41816</v>
          </cell>
          <cell r="E68" t="str">
            <v>Мамонтовская СОШ</v>
          </cell>
          <cell r="G68" t="str">
            <v>3,20,6</v>
          </cell>
        </row>
        <row r="69">
          <cell r="C69" t="str">
            <v>Петров Авдей Антонович</v>
          </cell>
          <cell r="D69">
            <v>41372</v>
          </cell>
          <cell r="E69" t="str">
            <v>МБУ ДО "СШОР №2"</v>
          </cell>
          <cell r="G69" t="str">
            <v>н/я</v>
          </cell>
        </row>
        <row r="70">
          <cell r="C70" t="str">
            <v xml:space="preserve">Жуков Александр Андреевич         </v>
          </cell>
          <cell r="D70">
            <v>41404</v>
          </cell>
          <cell r="E70" t="str">
            <v>МБОУ "Шипуновская СОШ №1"</v>
          </cell>
          <cell r="G70" t="str">
            <v>н/я</v>
          </cell>
        </row>
        <row r="71">
          <cell r="C71" t="str">
            <v>Булыгин Олег Денисович</v>
          </cell>
          <cell r="D71">
            <v>41283</v>
          </cell>
          <cell r="E71" t="str">
            <v>МБУ ДО "СШОР №2"</v>
          </cell>
          <cell r="G71" t="str">
            <v>н/я</v>
          </cell>
        </row>
        <row r="72">
          <cell r="C72" t="str">
            <v>1 забег</v>
          </cell>
        </row>
        <row r="73">
          <cell r="C73" t="str">
            <v>2 забег</v>
          </cell>
        </row>
        <row r="74">
          <cell r="C74" t="str">
            <v>3 забег</v>
          </cell>
        </row>
        <row r="75">
          <cell r="C75" t="str">
            <v>4 забег</v>
          </cell>
        </row>
        <row r="76">
          <cell r="C76" t="str">
            <v>5 забег</v>
          </cell>
        </row>
        <row r="77">
          <cell r="C77" t="str">
            <v>6 забег</v>
          </cell>
        </row>
        <row r="78">
          <cell r="C78" t="str">
            <v>7 забег</v>
          </cell>
        </row>
        <row r="79">
          <cell r="C79" t="str">
            <v>8 забег</v>
          </cell>
        </row>
        <row r="80">
          <cell r="C80" t="str">
            <v>9 забег</v>
          </cell>
        </row>
        <row r="81">
          <cell r="C81" t="str">
            <v>10 забег</v>
          </cell>
        </row>
        <row r="82">
          <cell r="C82" t="str">
            <v>11 забег</v>
          </cell>
        </row>
        <row r="83">
          <cell r="C83" t="str">
            <v>12 забег</v>
          </cell>
        </row>
        <row r="84">
          <cell r="C84" t="str">
            <v>Щербатенко Денис Сергеевич</v>
          </cell>
          <cell r="D84">
            <v>41832</v>
          </cell>
          <cell r="E84" t="str">
            <v>МБУ ДО "СШОР №2"</v>
          </cell>
        </row>
        <row r="85">
          <cell r="C85" t="str">
            <v>Афонин Эдуард Андреевич</v>
          </cell>
          <cell r="D85">
            <v>41402</v>
          </cell>
          <cell r="E85" t="str">
            <v>МБУ ДО "СШОР №2"</v>
          </cell>
        </row>
        <row r="86">
          <cell r="C86" t="str">
            <v>Бойко Семен Антонович</v>
          </cell>
          <cell r="D86">
            <v>41901</v>
          </cell>
          <cell r="E86" t="str">
            <v>МБУ ДО "СШОР №2"</v>
          </cell>
        </row>
        <row r="87">
          <cell r="C87" t="str">
            <v>Борисова Марина Игоревна</v>
          </cell>
          <cell r="D87">
            <v>41635</v>
          </cell>
          <cell r="E87" t="str">
            <v>МБОУ "Шипуновская СОШ им А.В. Луначарского"</v>
          </cell>
        </row>
        <row r="91">
          <cell r="C91" t="str">
            <v>13 забег</v>
          </cell>
        </row>
        <row r="92">
          <cell r="C92" t="str">
            <v>Волков Никита Романович</v>
          </cell>
          <cell r="D92">
            <v>41458</v>
          </cell>
          <cell r="E92" t="str">
            <v>МБУ ДО "СШОР №2"</v>
          </cell>
        </row>
        <row r="93">
          <cell r="C93" t="str">
            <v>Гузеватов Даниил Николаевич</v>
          </cell>
          <cell r="D93">
            <v>41664</v>
          </cell>
          <cell r="E93" t="str">
            <v>МБУ ДО "СШОР №2"</v>
          </cell>
        </row>
        <row r="94">
          <cell r="C94" t="str">
            <v>Еремин Игорь Дмитриевич</v>
          </cell>
          <cell r="D94">
            <v>41533</v>
          </cell>
          <cell r="E94" t="str">
            <v>СШ ЗАТО Сибирский</v>
          </cell>
        </row>
        <row r="95">
          <cell r="C95" t="str">
            <v>Лисуненко Владимир Андреевич</v>
          </cell>
          <cell r="D95">
            <v>41992</v>
          </cell>
          <cell r="E95" t="str">
            <v>Павловская СШ</v>
          </cell>
        </row>
        <row r="96">
          <cell r="C96" t="str">
            <v>Пискунов Михаил Сергеевич</v>
          </cell>
          <cell r="D96">
            <v>41380</v>
          </cell>
          <cell r="E96" t="str">
            <v>МБУ ДО "СШОР №2"</v>
          </cell>
        </row>
        <row r="97">
          <cell r="C97" t="str">
            <v>14 забег</v>
          </cell>
        </row>
        <row r="98">
          <cell r="C98" t="str">
            <v>Попов Никита Семенович</v>
          </cell>
          <cell r="D98">
            <v>41571</v>
          </cell>
          <cell r="E98" t="str">
            <v>МАУ ДО СШ 7</v>
          </cell>
        </row>
        <row r="99">
          <cell r="C99" t="str">
            <v>Регер Семен Алексеевич</v>
          </cell>
          <cell r="D99">
            <v>41765</v>
          </cell>
          <cell r="E99" t="str">
            <v>МАУ ДО СШ 7</v>
          </cell>
        </row>
        <row r="100">
          <cell r="C100" t="str">
            <v>Стрельцов Макар Антонович</v>
          </cell>
          <cell r="D100">
            <v>41655</v>
          </cell>
          <cell r="E100" t="str">
            <v>МБУ ДО "СШОР №2"</v>
          </cell>
        </row>
        <row r="101">
          <cell r="C101" t="str">
            <v>Титов Тимофей Сергеевич</v>
          </cell>
          <cell r="D101">
            <v>41943</v>
          </cell>
          <cell r="E101" t="str">
            <v>МАУ ДО СШ 7</v>
          </cell>
        </row>
      </sheetData>
      <sheetData sheetId="8" refreshError="1"/>
      <sheetData sheetId="9" refreshError="1"/>
      <sheetData sheetId="10" refreshError="1"/>
      <sheetData sheetId="11">
        <row r="2">
          <cell r="B2">
            <v>12</v>
          </cell>
          <cell r="E2">
            <v>96</v>
          </cell>
          <cell r="F2">
            <v>295</v>
          </cell>
          <cell r="G2">
            <v>12</v>
          </cell>
          <cell r="J2" t="str">
            <v>1,19,4</v>
          </cell>
          <cell r="K2">
            <v>180</v>
          </cell>
        </row>
        <row r="3">
          <cell r="B3">
            <v>11.9</v>
          </cell>
          <cell r="E3">
            <v>97</v>
          </cell>
          <cell r="F3">
            <v>298</v>
          </cell>
          <cell r="G3">
            <v>13</v>
          </cell>
          <cell r="J3" t="str">
            <v>1,19,5</v>
          </cell>
          <cell r="K3">
            <v>179</v>
          </cell>
        </row>
        <row r="4">
          <cell r="B4">
            <v>11.8</v>
          </cell>
          <cell r="E4">
            <v>98</v>
          </cell>
          <cell r="F4">
            <v>301</v>
          </cell>
          <cell r="G4">
            <v>14</v>
          </cell>
          <cell r="J4" t="str">
            <v>1,19,6</v>
          </cell>
          <cell r="K4">
            <v>178</v>
          </cell>
        </row>
        <row r="5">
          <cell r="B5">
            <v>11.7</v>
          </cell>
          <cell r="E5">
            <v>99</v>
          </cell>
          <cell r="F5">
            <v>304</v>
          </cell>
          <cell r="G5">
            <v>15</v>
          </cell>
          <cell r="J5" t="str">
            <v>1,19,7</v>
          </cell>
          <cell r="K5">
            <v>177</v>
          </cell>
        </row>
        <row r="6">
          <cell r="B6">
            <v>11.6</v>
          </cell>
          <cell r="E6">
            <v>100</v>
          </cell>
          <cell r="F6">
            <v>307</v>
          </cell>
          <cell r="G6">
            <v>16</v>
          </cell>
          <cell r="J6" t="str">
            <v>1,19,8</v>
          </cell>
          <cell r="K6">
            <v>176</v>
          </cell>
        </row>
        <row r="7">
          <cell r="B7">
            <v>11.5</v>
          </cell>
          <cell r="E7">
            <v>101</v>
          </cell>
          <cell r="F7">
            <v>310</v>
          </cell>
          <cell r="G7">
            <v>17</v>
          </cell>
          <cell r="J7" t="str">
            <v>1,19,9</v>
          </cell>
          <cell r="K7">
            <v>175</v>
          </cell>
        </row>
        <row r="8">
          <cell r="B8">
            <v>11.4</v>
          </cell>
          <cell r="E8">
            <v>102</v>
          </cell>
          <cell r="F8">
            <v>313</v>
          </cell>
          <cell r="G8">
            <v>18</v>
          </cell>
          <cell r="J8" t="str">
            <v>1,20,0</v>
          </cell>
          <cell r="K8">
            <v>174</v>
          </cell>
        </row>
        <row r="9">
          <cell r="B9">
            <v>11.3</v>
          </cell>
          <cell r="E9">
            <v>103</v>
          </cell>
          <cell r="F9">
            <v>316</v>
          </cell>
          <cell r="G9">
            <v>19</v>
          </cell>
          <cell r="J9" t="str">
            <v>1,20,1</v>
          </cell>
          <cell r="K9">
            <v>173</v>
          </cell>
        </row>
        <row r="10">
          <cell r="B10">
            <v>11.2</v>
          </cell>
          <cell r="E10">
            <v>104</v>
          </cell>
          <cell r="F10">
            <v>319</v>
          </cell>
          <cell r="G10">
            <v>20</v>
          </cell>
          <cell r="J10" t="str">
            <v>1,20,2</v>
          </cell>
          <cell r="K10">
            <v>172</v>
          </cell>
        </row>
        <row r="11">
          <cell r="B11">
            <v>11.1</v>
          </cell>
          <cell r="E11">
            <v>105</v>
          </cell>
          <cell r="F11">
            <v>322</v>
          </cell>
          <cell r="G11">
            <v>21</v>
          </cell>
          <cell r="J11" t="str">
            <v>1,20,3</v>
          </cell>
          <cell r="K11">
            <v>171</v>
          </cell>
        </row>
        <row r="12">
          <cell r="B12">
            <v>11</v>
          </cell>
          <cell r="E12">
            <v>106</v>
          </cell>
          <cell r="F12">
            <v>325</v>
          </cell>
          <cell r="G12">
            <v>22</v>
          </cell>
          <cell r="J12" t="str">
            <v>1,20,4</v>
          </cell>
          <cell r="K12">
            <v>170</v>
          </cell>
        </row>
        <row r="13">
          <cell r="B13">
            <v>10.9</v>
          </cell>
          <cell r="E13">
            <v>107</v>
          </cell>
          <cell r="F13">
            <v>328</v>
          </cell>
          <cell r="G13">
            <v>23</v>
          </cell>
          <cell r="J13" t="str">
            <v>1,20,5</v>
          </cell>
          <cell r="K13">
            <v>169</v>
          </cell>
        </row>
        <row r="14">
          <cell r="B14">
            <v>10.8</v>
          </cell>
          <cell r="E14">
            <v>108</v>
          </cell>
          <cell r="F14">
            <v>331</v>
          </cell>
          <cell r="G14">
            <v>24</v>
          </cell>
          <cell r="J14" t="str">
            <v>1,20,6</v>
          </cell>
          <cell r="K14">
            <v>168</v>
          </cell>
        </row>
        <row r="15">
          <cell r="B15">
            <v>10.7</v>
          </cell>
          <cell r="E15">
            <v>109</v>
          </cell>
          <cell r="F15">
            <v>334</v>
          </cell>
          <cell r="G15">
            <v>25</v>
          </cell>
          <cell r="J15" t="str">
            <v>1,20,7</v>
          </cell>
          <cell r="K15">
            <v>167</v>
          </cell>
        </row>
        <row r="16">
          <cell r="B16">
            <v>10.6</v>
          </cell>
          <cell r="E16">
            <v>110</v>
          </cell>
          <cell r="F16">
            <v>337</v>
          </cell>
          <cell r="G16">
            <v>26</v>
          </cell>
          <cell r="J16" t="str">
            <v>1,20,8</v>
          </cell>
          <cell r="K16">
            <v>166</v>
          </cell>
        </row>
        <row r="17">
          <cell r="B17">
            <v>10.5</v>
          </cell>
          <cell r="E17">
            <v>111</v>
          </cell>
          <cell r="F17">
            <v>340</v>
          </cell>
          <cell r="G17">
            <v>27</v>
          </cell>
          <cell r="J17" t="str">
            <v>1,20,9</v>
          </cell>
          <cell r="K17">
            <v>165</v>
          </cell>
        </row>
        <row r="18">
          <cell r="B18">
            <v>10.4</v>
          </cell>
          <cell r="E18">
            <v>112</v>
          </cell>
          <cell r="F18">
            <v>343</v>
          </cell>
          <cell r="G18">
            <v>28</v>
          </cell>
          <cell r="J18" t="str">
            <v>1,21,0</v>
          </cell>
          <cell r="K18">
            <v>164</v>
          </cell>
        </row>
        <row r="19">
          <cell r="B19">
            <v>10.3</v>
          </cell>
          <cell r="E19">
            <v>113</v>
          </cell>
          <cell r="F19">
            <v>346</v>
          </cell>
          <cell r="G19">
            <v>29</v>
          </cell>
          <cell r="J19" t="str">
            <v>1,21,1</v>
          </cell>
          <cell r="K19">
            <v>163</v>
          </cell>
        </row>
        <row r="20">
          <cell r="B20">
            <v>10.199999999999999</v>
          </cell>
          <cell r="E20">
            <v>114</v>
          </cell>
          <cell r="F20">
            <v>349</v>
          </cell>
          <cell r="G20">
            <v>29.5</v>
          </cell>
          <cell r="J20" t="str">
            <v>1,21,2</v>
          </cell>
          <cell r="K20">
            <v>162</v>
          </cell>
        </row>
        <row r="21">
          <cell r="B21">
            <v>10.1</v>
          </cell>
          <cell r="E21">
            <v>115</v>
          </cell>
          <cell r="F21">
            <v>352</v>
          </cell>
          <cell r="G21">
            <v>30</v>
          </cell>
          <cell r="J21" t="str">
            <v>1,21,3</v>
          </cell>
          <cell r="K21">
            <v>161</v>
          </cell>
        </row>
        <row r="22">
          <cell r="B22">
            <v>10</v>
          </cell>
          <cell r="E22">
            <v>116</v>
          </cell>
          <cell r="F22">
            <v>355</v>
          </cell>
          <cell r="G22">
            <v>30.5</v>
          </cell>
          <cell r="J22" t="str">
            <v>1,21,4</v>
          </cell>
          <cell r="K22">
            <v>160</v>
          </cell>
        </row>
        <row r="23">
          <cell r="E23">
            <v>117</v>
          </cell>
          <cell r="F23">
            <v>358</v>
          </cell>
          <cell r="G23">
            <v>31</v>
          </cell>
          <cell r="J23" t="str">
            <v>1,21,5</v>
          </cell>
          <cell r="K23">
            <v>159</v>
          </cell>
        </row>
        <row r="24">
          <cell r="B24">
            <v>9.9</v>
          </cell>
          <cell r="E24">
            <v>118</v>
          </cell>
          <cell r="F24">
            <v>361</v>
          </cell>
          <cell r="G24">
            <v>31.5</v>
          </cell>
          <cell r="J24" t="str">
            <v>1,21,6</v>
          </cell>
          <cell r="K24">
            <v>158</v>
          </cell>
        </row>
        <row r="25">
          <cell r="E25">
            <v>119</v>
          </cell>
          <cell r="F25">
            <v>364</v>
          </cell>
          <cell r="G25">
            <v>32</v>
          </cell>
          <cell r="J25" t="str">
            <v>1,21,7</v>
          </cell>
          <cell r="K25">
            <v>157</v>
          </cell>
        </row>
        <row r="26">
          <cell r="B26">
            <v>9.8000000000000007</v>
          </cell>
          <cell r="E26">
            <v>120</v>
          </cell>
          <cell r="F26">
            <v>367</v>
          </cell>
          <cell r="G26">
            <v>32.5</v>
          </cell>
          <cell r="J26" t="str">
            <v>1,21,8</v>
          </cell>
          <cell r="K26">
            <v>156</v>
          </cell>
        </row>
        <row r="27">
          <cell r="E27">
            <v>121</v>
          </cell>
          <cell r="F27">
            <v>370</v>
          </cell>
          <cell r="G27">
            <v>33</v>
          </cell>
          <cell r="J27" t="str">
            <v>1,21,9</v>
          </cell>
          <cell r="K27">
            <v>155</v>
          </cell>
        </row>
        <row r="28">
          <cell r="B28">
            <v>9.6999999999999993</v>
          </cell>
          <cell r="E28">
            <v>122</v>
          </cell>
          <cell r="F28">
            <v>374</v>
          </cell>
          <cell r="G28">
            <v>33.5</v>
          </cell>
          <cell r="J28" t="str">
            <v>1,22,0</v>
          </cell>
          <cell r="K28">
            <v>154</v>
          </cell>
        </row>
        <row r="29">
          <cell r="E29">
            <v>123</v>
          </cell>
          <cell r="F29">
            <v>377</v>
          </cell>
          <cell r="G29">
            <v>34</v>
          </cell>
          <cell r="J29" t="str">
            <v>1,22,2</v>
          </cell>
          <cell r="K29">
            <v>153</v>
          </cell>
        </row>
        <row r="30">
          <cell r="B30">
            <v>9.6</v>
          </cell>
          <cell r="E30">
            <v>124</v>
          </cell>
          <cell r="F30">
            <v>380</v>
          </cell>
          <cell r="G30">
            <v>34.5</v>
          </cell>
          <cell r="J30" t="str">
            <v>1,22,3</v>
          </cell>
          <cell r="K30">
            <v>152</v>
          </cell>
        </row>
        <row r="31">
          <cell r="E31">
            <v>125</v>
          </cell>
          <cell r="F31">
            <v>384</v>
          </cell>
          <cell r="G31">
            <v>35</v>
          </cell>
          <cell r="J31" t="str">
            <v>1,22,4</v>
          </cell>
          <cell r="K31">
            <v>151</v>
          </cell>
        </row>
        <row r="32">
          <cell r="B32">
            <v>9.5</v>
          </cell>
          <cell r="E32">
            <v>126</v>
          </cell>
          <cell r="F32">
            <v>387</v>
          </cell>
          <cell r="G32">
            <v>35.5</v>
          </cell>
          <cell r="J32" t="str">
            <v>1,22,5</v>
          </cell>
          <cell r="K32">
            <v>150</v>
          </cell>
        </row>
        <row r="33">
          <cell r="E33">
            <v>127</v>
          </cell>
          <cell r="F33">
            <v>390</v>
          </cell>
          <cell r="G33">
            <v>36</v>
          </cell>
          <cell r="J33" t="str">
            <v>1,22,6</v>
          </cell>
          <cell r="K33">
            <v>149</v>
          </cell>
        </row>
        <row r="34">
          <cell r="B34">
            <v>9.4</v>
          </cell>
          <cell r="E34">
            <v>128</v>
          </cell>
          <cell r="F34">
            <v>394</v>
          </cell>
          <cell r="G34">
            <v>36.5</v>
          </cell>
          <cell r="J34" t="str">
            <v>1,22,7</v>
          </cell>
          <cell r="K34">
            <v>148</v>
          </cell>
        </row>
        <row r="35">
          <cell r="E35">
            <v>129</v>
          </cell>
          <cell r="F35">
            <v>397</v>
          </cell>
          <cell r="G35">
            <v>37</v>
          </cell>
          <cell r="J35" t="str">
            <v>1,22,8</v>
          </cell>
          <cell r="K35">
            <v>147</v>
          </cell>
        </row>
        <row r="36">
          <cell r="B36">
            <v>9.3000000000000007</v>
          </cell>
          <cell r="E36">
            <v>130</v>
          </cell>
          <cell r="F36">
            <v>400</v>
          </cell>
          <cell r="G36">
            <v>37.5</v>
          </cell>
          <cell r="J36" t="str">
            <v>1,22,9</v>
          </cell>
          <cell r="K36">
            <v>146</v>
          </cell>
        </row>
        <row r="37">
          <cell r="E37">
            <v>131</v>
          </cell>
          <cell r="F37">
            <v>403</v>
          </cell>
          <cell r="G37">
            <v>38</v>
          </cell>
          <cell r="J37" t="str">
            <v>1,23,0</v>
          </cell>
          <cell r="K37">
            <v>145</v>
          </cell>
        </row>
        <row r="38">
          <cell r="B38">
            <v>9.1999999999999993</v>
          </cell>
          <cell r="F38">
            <v>406</v>
          </cell>
          <cell r="G38">
            <v>38.5</v>
          </cell>
          <cell r="J38" t="str">
            <v>1,23,1</v>
          </cell>
          <cell r="K38">
            <v>144</v>
          </cell>
        </row>
        <row r="39">
          <cell r="E39">
            <v>132</v>
          </cell>
          <cell r="F39">
            <v>410</v>
          </cell>
          <cell r="G39">
            <v>39</v>
          </cell>
          <cell r="J39" t="str">
            <v>1,23,2</v>
          </cell>
          <cell r="K39">
            <v>143</v>
          </cell>
        </row>
        <row r="40">
          <cell r="B40">
            <v>9.1</v>
          </cell>
          <cell r="E40">
            <v>133</v>
          </cell>
          <cell r="F40">
            <v>413</v>
          </cell>
          <cell r="G40">
            <v>39.5</v>
          </cell>
          <cell r="J40" t="str">
            <v>1,23,3</v>
          </cell>
          <cell r="K40">
            <v>142</v>
          </cell>
        </row>
        <row r="41">
          <cell r="F41">
            <v>416</v>
          </cell>
          <cell r="G41">
            <v>40</v>
          </cell>
          <cell r="J41" t="str">
            <v>1,23,4</v>
          </cell>
          <cell r="K41">
            <v>141</v>
          </cell>
        </row>
        <row r="42">
          <cell r="B42">
            <v>9</v>
          </cell>
          <cell r="E42">
            <v>134</v>
          </cell>
          <cell r="F42">
            <v>420</v>
          </cell>
          <cell r="G42">
            <v>40.5</v>
          </cell>
          <cell r="J42" t="str">
            <v>1,23,5</v>
          </cell>
          <cell r="K42">
            <v>140</v>
          </cell>
        </row>
        <row r="43">
          <cell r="E43">
            <v>135</v>
          </cell>
          <cell r="F43">
            <v>423</v>
          </cell>
          <cell r="G43">
            <v>41</v>
          </cell>
          <cell r="J43" t="str">
            <v>1,23,7</v>
          </cell>
          <cell r="K43">
            <v>139</v>
          </cell>
        </row>
        <row r="44">
          <cell r="F44">
            <v>426</v>
          </cell>
          <cell r="G44">
            <v>41.5</v>
          </cell>
          <cell r="J44" t="str">
            <v>1,23,9</v>
          </cell>
          <cell r="K44">
            <v>138</v>
          </cell>
        </row>
        <row r="45">
          <cell r="B45">
            <v>8.9</v>
          </cell>
          <cell r="E45">
            <v>136</v>
          </cell>
          <cell r="F45">
            <v>430</v>
          </cell>
          <cell r="G45">
            <v>42</v>
          </cell>
          <cell r="J45" t="str">
            <v>1,24,1</v>
          </cell>
          <cell r="K45">
            <v>137</v>
          </cell>
        </row>
        <row r="46">
          <cell r="E46">
            <v>137</v>
          </cell>
          <cell r="F46">
            <v>433</v>
          </cell>
          <cell r="G46">
            <v>42.5</v>
          </cell>
          <cell r="J46" t="str">
            <v>1,24,3</v>
          </cell>
          <cell r="K46">
            <v>136</v>
          </cell>
        </row>
        <row r="47">
          <cell r="F47">
            <v>436</v>
          </cell>
          <cell r="G47">
            <v>43</v>
          </cell>
          <cell r="J47" t="str">
            <v>1,24,5</v>
          </cell>
          <cell r="K47">
            <v>135</v>
          </cell>
        </row>
        <row r="48">
          <cell r="B48">
            <v>8.8000000000000007</v>
          </cell>
          <cell r="E48">
            <v>138</v>
          </cell>
          <cell r="F48">
            <v>440</v>
          </cell>
          <cell r="G48">
            <v>43.5</v>
          </cell>
          <cell r="J48" t="str">
            <v>1,24,7</v>
          </cell>
          <cell r="K48">
            <v>134</v>
          </cell>
        </row>
        <row r="49">
          <cell r="E49">
            <v>139</v>
          </cell>
          <cell r="F49">
            <v>443</v>
          </cell>
          <cell r="G49">
            <v>44</v>
          </cell>
          <cell r="J49" t="str">
            <v>1,24,9</v>
          </cell>
          <cell r="K49">
            <v>133</v>
          </cell>
        </row>
        <row r="50">
          <cell r="F50">
            <v>446</v>
          </cell>
          <cell r="G50">
            <v>44.5</v>
          </cell>
          <cell r="J50" t="str">
            <v>1,25,1</v>
          </cell>
          <cell r="K50">
            <v>132</v>
          </cell>
        </row>
        <row r="51">
          <cell r="B51">
            <v>8.6999999999999993</v>
          </cell>
          <cell r="E51">
            <v>140</v>
          </cell>
          <cell r="F51">
            <v>450</v>
          </cell>
          <cell r="G51">
            <v>45</v>
          </cell>
          <cell r="J51" t="str">
            <v>1,25,3</v>
          </cell>
          <cell r="K51">
            <v>131</v>
          </cell>
        </row>
        <row r="52">
          <cell r="E52">
            <v>141</v>
          </cell>
          <cell r="F52">
            <v>453</v>
          </cell>
          <cell r="G52">
            <v>45.5</v>
          </cell>
          <cell r="J52" t="str">
            <v>1,25,5</v>
          </cell>
          <cell r="K52">
            <v>130</v>
          </cell>
        </row>
        <row r="53">
          <cell r="F53">
            <v>456</v>
          </cell>
          <cell r="G53">
            <v>46</v>
          </cell>
          <cell r="J53" t="str">
            <v>1,25,7</v>
          </cell>
          <cell r="K53">
            <v>129</v>
          </cell>
        </row>
        <row r="54">
          <cell r="B54">
            <v>8.6</v>
          </cell>
          <cell r="E54">
            <v>142</v>
          </cell>
          <cell r="F54">
            <v>460</v>
          </cell>
          <cell r="G54">
            <v>46.5</v>
          </cell>
          <cell r="J54" t="str">
            <v>1,25,9</v>
          </cell>
          <cell r="K54">
            <v>128</v>
          </cell>
        </row>
        <row r="55">
          <cell r="E55">
            <v>143</v>
          </cell>
          <cell r="F55">
            <v>463</v>
          </cell>
          <cell r="G55">
            <v>47</v>
          </cell>
          <cell r="J55" t="str">
            <v>1,26,1</v>
          </cell>
          <cell r="K55">
            <v>127</v>
          </cell>
        </row>
        <row r="56">
          <cell r="F56">
            <v>466</v>
          </cell>
          <cell r="G56">
            <v>47.5</v>
          </cell>
          <cell r="J56" t="str">
            <v>1,26,3</v>
          </cell>
          <cell r="K56">
            <v>126</v>
          </cell>
        </row>
        <row r="57">
          <cell r="B57">
            <v>8.5</v>
          </cell>
          <cell r="E57">
            <v>144</v>
          </cell>
          <cell r="F57">
            <v>470</v>
          </cell>
          <cell r="G57">
            <v>48</v>
          </cell>
          <cell r="J57" t="str">
            <v>1,26,5</v>
          </cell>
          <cell r="K57">
            <v>125</v>
          </cell>
        </row>
        <row r="58">
          <cell r="E58">
            <v>145</v>
          </cell>
          <cell r="F58">
            <v>473</v>
          </cell>
          <cell r="G58">
            <v>48.5</v>
          </cell>
          <cell r="J58" t="str">
            <v>1,26,7</v>
          </cell>
          <cell r="K58">
            <v>124</v>
          </cell>
        </row>
        <row r="59">
          <cell r="F59">
            <v>476</v>
          </cell>
          <cell r="G59">
            <v>49</v>
          </cell>
          <cell r="J59" t="str">
            <v>1,26,9</v>
          </cell>
          <cell r="K59">
            <v>123</v>
          </cell>
        </row>
        <row r="60">
          <cell r="B60">
            <v>8.4</v>
          </cell>
          <cell r="E60">
            <v>146</v>
          </cell>
          <cell r="F60">
            <v>480</v>
          </cell>
          <cell r="G60">
            <v>49.5</v>
          </cell>
          <cell r="J60" t="str">
            <v>1,27,1</v>
          </cell>
          <cell r="K60">
            <v>122</v>
          </cell>
        </row>
        <row r="61">
          <cell r="E61">
            <v>147</v>
          </cell>
          <cell r="F61">
            <v>483</v>
          </cell>
          <cell r="G61">
            <v>50</v>
          </cell>
          <cell r="J61" t="str">
            <v>1,27,3</v>
          </cell>
          <cell r="K61">
            <v>121</v>
          </cell>
        </row>
        <row r="62">
          <cell r="F62">
            <v>486</v>
          </cell>
          <cell r="G62">
            <v>50.5</v>
          </cell>
          <cell r="J62" t="str">
            <v>1,27,5</v>
          </cell>
          <cell r="K62">
            <v>120</v>
          </cell>
        </row>
        <row r="63">
          <cell r="B63">
            <v>8.3000000000000007</v>
          </cell>
          <cell r="E63">
            <v>148</v>
          </cell>
          <cell r="F63">
            <v>490</v>
          </cell>
          <cell r="G63">
            <v>51</v>
          </cell>
          <cell r="J63" t="str">
            <v>1,27,8</v>
          </cell>
          <cell r="K63">
            <v>119</v>
          </cell>
        </row>
        <row r="64">
          <cell r="E64">
            <v>149</v>
          </cell>
          <cell r="F64">
            <v>493</v>
          </cell>
          <cell r="G64">
            <v>51.5</v>
          </cell>
          <cell r="J64" t="str">
            <v>1,28,1</v>
          </cell>
          <cell r="K64">
            <v>118</v>
          </cell>
        </row>
        <row r="65">
          <cell r="F65">
            <v>496</v>
          </cell>
          <cell r="G65">
            <v>52</v>
          </cell>
          <cell r="J65" t="str">
            <v>1,28,4</v>
          </cell>
          <cell r="K65">
            <v>117</v>
          </cell>
        </row>
        <row r="66">
          <cell r="B66">
            <v>8.1999999999999993</v>
          </cell>
          <cell r="E66">
            <v>150</v>
          </cell>
          <cell r="F66">
            <v>500</v>
          </cell>
          <cell r="G66">
            <v>52.5</v>
          </cell>
          <cell r="J66" t="str">
            <v>1,28,7</v>
          </cell>
          <cell r="K66">
            <v>116</v>
          </cell>
        </row>
        <row r="67">
          <cell r="E67">
            <v>151</v>
          </cell>
          <cell r="F67">
            <v>504</v>
          </cell>
          <cell r="G67">
            <v>53</v>
          </cell>
          <cell r="J67" t="str">
            <v>1,29,0</v>
          </cell>
          <cell r="K67">
            <v>115</v>
          </cell>
        </row>
        <row r="68">
          <cell r="F68">
            <v>508</v>
          </cell>
          <cell r="G68">
            <v>53.5</v>
          </cell>
          <cell r="J68" t="str">
            <v>1,29,3</v>
          </cell>
          <cell r="K68">
            <v>114</v>
          </cell>
        </row>
        <row r="69">
          <cell r="B69">
            <v>8.1</v>
          </cell>
          <cell r="E69">
            <v>152</v>
          </cell>
          <cell r="F69">
            <v>512</v>
          </cell>
          <cell r="G69">
            <v>54</v>
          </cell>
          <cell r="J69" t="str">
            <v>1,29,6</v>
          </cell>
          <cell r="K69">
            <v>113</v>
          </cell>
        </row>
        <row r="70">
          <cell r="E70">
            <v>153</v>
          </cell>
          <cell r="F70">
            <v>516</v>
          </cell>
          <cell r="G70">
            <v>54.5</v>
          </cell>
          <cell r="J70" t="str">
            <v>1,29,9</v>
          </cell>
          <cell r="K70">
            <v>112</v>
          </cell>
        </row>
        <row r="71">
          <cell r="F71">
            <v>520</v>
          </cell>
          <cell r="G71">
            <v>55</v>
          </cell>
          <cell r="J71" t="str">
            <v>1,30,2</v>
          </cell>
          <cell r="K71">
            <v>111</v>
          </cell>
        </row>
        <row r="72">
          <cell r="E72">
            <v>154</v>
          </cell>
          <cell r="F72">
            <v>524</v>
          </cell>
          <cell r="G72">
            <v>55.5</v>
          </cell>
          <cell r="J72" t="str">
            <v>1,30,5</v>
          </cell>
          <cell r="K72">
            <v>110</v>
          </cell>
        </row>
        <row r="73">
          <cell r="B73">
            <v>8</v>
          </cell>
          <cell r="E73">
            <v>155</v>
          </cell>
          <cell r="F73">
            <v>528</v>
          </cell>
          <cell r="G73">
            <v>56</v>
          </cell>
          <cell r="J73" t="str">
            <v>1,30,8</v>
          </cell>
          <cell r="K73">
            <v>109</v>
          </cell>
        </row>
        <row r="74">
          <cell r="F74">
            <v>532</v>
          </cell>
          <cell r="G74">
            <v>56.5</v>
          </cell>
          <cell r="J74" t="str">
            <v>1,31,1</v>
          </cell>
          <cell r="K74">
            <v>108</v>
          </cell>
        </row>
        <row r="75">
          <cell r="E75">
            <v>156</v>
          </cell>
          <cell r="F75">
            <v>536</v>
          </cell>
          <cell r="G75">
            <v>57</v>
          </cell>
          <cell r="J75" t="str">
            <v>1,31,4</v>
          </cell>
          <cell r="K75">
            <v>107</v>
          </cell>
        </row>
        <row r="76">
          <cell r="E76">
            <v>157</v>
          </cell>
          <cell r="F76">
            <v>540</v>
          </cell>
          <cell r="G76">
            <v>57.5</v>
          </cell>
          <cell r="J76" t="str">
            <v>1,31,7</v>
          </cell>
          <cell r="K76">
            <v>106</v>
          </cell>
        </row>
        <row r="77">
          <cell r="B77">
            <v>7.9</v>
          </cell>
          <cell r="F77">
            <v>543</v>
          </cell>
          <cell r="G77">
            <v>58</v>
          </cell>
          <cell r="J77" t="str">
            <v>1,32,0</v>
          </cell>
          <cell r="K77">
            <v>105</v>
          </cell>
        </row>
        <row r="78">
          <cell r="E78">
            <v>158</v>
          </cell>
          <cell r="F78">
            <v>546</v>
          </cell>
          <cell r="G78">
            <v>58.5</v>
          </cell>
          <cell r="J78" t="str">
            <v>1,32,3</v>
          </cell>
          <cell r="K78">
            <v>104</v>
          </cell>
        </row>
        <row r="79">
          <cell r="E79">
            <v>159</v>
          </cell>
          <cell r="F79">
            <v>549</v>
          </cell>
          <cell r="G79">
            <v>59</v>
          </cell>
          <cell r="J79" t="str">
            <v>1,32,6</v>
          </cell>
          <cell r="K79">
            <v>103</v>
          </cell>
        </row>
        <row r="80">
          <cell r="F80">
            <v>552</v>
          </cell>
          <cell r="G80">
            <v>59.5</v>
          </cell>
          <cell r="J80" t="str">
            <v>1,32,9</v>
          </cell>
          <cell r="K80">
            <v>102</v>
          </cell>
        </row>
        <row r="81">
          <cell r="B81">
            <v>7.8</v>
          </cell>
          <cell r="E81">
            <v>160</v>
          </cell>
          <cell r="F81">
            <v>555</v>
          </cell>
          <cell r="G81">
            <v>60</v>
          </cell>
          <cell r="J81" t="str">
            <v>1,33,2</v>
          </cell>
          <cell r="K81">
            <v>101</v>
          </cell>
        </row>
        <row r="82">
          <cell r="E82">
            <v>161</v>
          </cell>
          <cell r="F82">
            <v>558</v>
          </cell>
          <cell r="G82">
            <v>60.5</v>
          </cell>
          <cell r="J82" t="str">
            <v>1,33,5</v>
          </cell>
          <cell r="K82">
            <v>100</v>
          </cell>
        </row>
        <row r="83">
          <cell r="E83">
            <v>162</v>
          </cell>
          <cell r="F83">
            <v>561</v>
          </cell>
          <cell r="G83">
            <v>61</v>
          </cell>
          <cell r="J83" t="str">
            <v>1,33,8</v>
          </cell>
          <cell r="K83">
            <v>99</v>
          </cell>
        </row>
        <row r="84">
          <cell r="E84">
            <v>163</v>
          </cell>
          <cell r="F84">
            <v>564</v>
          </cell>
          <cell r="G84">
            <v>61.5</v>
          </cell>
          <cell r="J84" t="str">
            <v>1,34,1</v>
          </cell>
          <cell r="K84">
            <v>98</v>
          </cell>
        </row>
        <row r="85">
          <cell r="E85">
            <v>164</v>
          </cell>
          <cell r="F85">
            <v>567</v>
          </cell>
          <cell r="G85">
            <v>62</v>
          </cell>
          <cell r="J85" t="str">
            <v>1,34,4</v>
          </cell>
          <cell r="K85">
            <v>97</v>
          </cell>
        </row>
        <row r="86">
          <cell r="B86">
            <v>7.7</v>
          </cell>
          <cell r="E86">
            <v>165</v>
          </cell>
          <cell r="F86">
            <v>570</v>
          </cell>
          <cell r="G86">
            <v>62.5</v>
          </cell>
          <cell r="J86" t="str">
            <v>1,34,7</v>
          </cell>
          <cell r="K86">
            <v>96</v>
          </cell>
        </row>
        <row r="87">
          <cell r="F87">
            <v>572</v>
          </cell>
          <cell r="G87">
            <v>63</v>
          </cell>
          <cell r="J87" t="str">
            <v>1,35,0</v>
          </cell>
          <cell r="K87">
            <v>95</v>
          </cell>
        </row>
        <row r="88">
          <cell r="E88">
            <v>166</v>
          </cell>
          <cell r="F88">
            <v>574</v>
          </cell>
          <cell r="G88">
            <v>63.5</v>
          </cell>
          <cell r="J88" t="str">
            <v>1,35,3</v>
          </cell>
          <cell r="K88">
            <v>94</v>
          </cell>
        </row>
        <row r="89">
          <cell r="E89">
            <v>167</v>
          </cell>
          <cell r="F89">
            <v>576</v>
          </cell>
          <cell r="G89">
            <v>64</v>
          </cell>
          <cell r="J89" t="str">
            <v>1,35,6</v>
          </cell>
          <cell r="K89">
            <v>93</v>
          </cell>
        </row>
        <row r="90">
          <cell r="F90">
            <v>578</v>
          </cell>
          <cell r="G90">
            <v>64.5</v>
          </cell>
          <cell r="J90" t="str">
            <v>1,35,9</v>
          </cell>
          <cell r="K90">
            <v>92</v>
          </cell>
        </row>
        <row r="91">
          <cell r="B91">
            <v>7.6</v>
          </cell>
          <cell r="E91">
            <v>168</v>
          </cell>
          <cell r="F91">
            <v>580</v>
          </cell>
          <cell r="G91">
            <v>65</v>
          </cell>
          <cell r="J91" t="str">
            <v>1,36,2</v>
          </cell>
          <cell r="K91">
            <v>91</v>
          </cell>
        </row>
        <row r="92">
          <cell r="E92">
            <v>169</v>
          </cell>
          <cell r="F92">
            <v>582</v>
          </cell>
          <cell r="G92">
            <v>65.5</v>
          </cell>
          <cell r="J92" t="str">
            <v>1,36,5</v>
          </cell>
          <cell r="K92">
            <v>90</v>
          </cell>
        </row>
        <row r="93">
          <cell r="F93">
            <v>584</v>
          </cell>
          <cell r="G93">
            <v>66</v>
          </cell>
          <cell r="J93" t="str">
            <v>1,36,9</v>
          </cell>
          <cell r="K93">
            <v>89</v>
          </cell>
        </row>
        <row r="94">
          <cell r="E94">
            <v>170</v>
          </cell>
          <cell r="F94">
            <v>586</v>
          </cell>
          <cell r="G94">
            <v>66.5</v>
          </cell>
          <cell r="J94" t="str">
            <v>1,37,3</v>
          </cell>
          <cell r="K94">
            <v>88</v>
          </cell>
        </row>
        <row r="95">
          <cell r="E95">
            <v>171</v>
          </cell>
          <cell r="F95">
            <v>588</v>
          </cell>
          <cell r="G95">
            <v>67</v>
          </cell>
          <cell r="J95" t="str">
            <v>1,37,7</v>
          </cell>
          <cell r="K95">
            <v>87</v>
          </cell>
        </row>
        <row r="96">
          <cell r="B96">
            <v>7.5</v>
          </cell>
          <cell r="F96">
            <v>590</v>
          </cell>
          <cell r="G96">
            <v>67.5</v>
          </cell>
          <cell r="J96" t="str">
            <v>1,38,1</v>
          </cell>
          <cell r="K96">
            <v>86</v>
          </cell>
        </row>
        <row r="97">
          <cell r="E97">
            <v>172</v>
          </cell>
          <cell r="F97">
            <v>592</v>
          </cell>
          <cell r="G97">
            <v>68</v>
          </cell>
          <cell r="J97" t="str">
            <v>1,38,5</v>
          </cell>
          <cell r="K97">
            <v>85</v>
          </cell>
        </row>
        <row r="98">
          <cell r="E98">
            <v>173</v>
          </cell>
          <cell r="F98">
            <v>594</v>
          </cell>
          <cell r="G98">
            <v>68.5</v>
          </cell>
          <cell r="J98" t="str">
            <v>1,38,9</v>
          </cell>
          <cell r="K98">
            <v>84</v>
          </cell>
        </row>
        <row r="99">
          <cell r="F99">
            <v>596</v>
          </cell>
          <cell r="G99">
            <v>69</v>
          </cell>
          <cell r="J99" t="str">
            <v>1,39,3</v>
          </cell>
          <cell r="K99">
            <v>83</v>
          </cell>
        </row>
        <row r="100">
          <cell r="E100">
            <v>174</v>
          </cell>
          <cell r="F100">
            <v>598</v>
          </cell>
          <cell r="G100">
            <v>69.5</v>
          </cell>
          <cell r="J100" t="str">
            <v>1,39,7</v>
          </cell>
          <cell r="K100">
            <v>82</v>
          </cell>
        </row>
        <row r="101">
          <cell r="B101">
            <v>7.4</v>
          </cell>
          <cell r="E101">
            <v>175</v>
          </cell>
          <cell r="F101">
            <v>600</v>
          </cell>
          <cell r="G101">
            <v>70</v>
          </cell>
          <cell r="J101" t="str">
            <v>1,40,1</v>
          </cell>
          <cell r="K101">
            <v>81</v>
          </cell>
        </row>
        <row r="102">
          <cell r="E102">
            <v>176</v>
          </cell>
          <cell r="F102">
            <v>603</v>
          </cell>
          <cell r="G102">
            <v>70.5</v>
          </cell>
          <cell r="J102" t="str">
            <v>1,40,5</v>
          </cell>
          <cell r="K102">
            <v>80</v>
          </cell>
        </row>
        <row r="103">
          <cell r="E103">
            <v>177</v>
          </cell>
          <cell r="F103">
            <v>606</v>
          </cell>
          <cell r="G103">
            <v>71</v>
          </cell>
          <cell r="J103" t="str">
            <v>1,40,9</v>
          </cell>
          <cell r="K103">
            <v>79</v>
          </cell>
        </row>
        <row r="104">
          <cell r="E104">
            <v>178</v>
          </cell>
          <cell r="F104">
            <v>609</v>
          </cell>
          <cell r="G104">
            <v>71.5</v>
          </cell>
          <cell r="J104" t="str">
            <v>1,41,3</v>
          </cell>
          <cell r="K104">
            <v>78</v>
          </cell>
        </row>
        <row r="105">
          <cell r="E105">
            <v>179</v>
          </cell>
          <cell r="F105">
            <v>612</v>
          </cell>
          <cell r="G105">
            <v>72</v>
          </cell>
          <cell r="J105" t="str">
            <v>1,41,7</v>
          </cell>
          <cell r="K105">
            <v>77</v>
          </cell>
        </row>
        <row r="106">
          <cell r="E106">
            <v>180</v>
          </cell>
          <cell r="F106">
            <v>615</v>
          </cell>
          <cell r="G106">
            <v>72.5</v>
          </cell>
          <cell r="J106" t="str">
            <v>1,42,1</v>
          </cell>
          <cell r="K106">
            <v>76</v>
          </cell>
        </row>
        <row r="107">
          <cell r="B107">
            <v>7.3</v>
          </cell>
          <cell r="E107">
            <v>181</v>
          </cell>
          <cell r="F107">
            <v>618</v>
          </cell>
          <cell r="G107">
            <v>73</v>
          </cell>
          <cell r="J107" t="str">
            <v>1,42,5</v>
          </cell>
          <cell r="K107">
            <v>75</v>
          </cell>
        </row>
        <row r="108">
          <cell r="E108">
            <v>182</v>
          </cell>
          <cell r="F108">
            <v>621</v>
          </cell>
          <cell r="G108">
            <v>73.5</v>
          </cell>
          <cell r="J108" t="str">
            <v>1,43,0</v>
          </cell>
          <cell r="K108">
            <v>74</v>
          </cell>
        </row>
        <row r="109">
          <cell r="E109">
            <v>183</v>
          </cell>
          <cell r="F109">
            <v>624</v>
          </cell>
          <cell r="G109">
            <v>74</v>
          </cell>
          <cell r="J109" t="str">
            <v>1,43,5</v>
          </cell>
          <cell r="K109">
            <v>73</v>
          </cell>
        </row>
        <row r="110">
          <cell r="E110">
            <v>184</v>
          </cell>
          <cell r="F110">
            <v>627</v>
          </cell>
          <cell r="G110">
            <v>74.5</v>
          </cell>
          <cell r="J110" t="str">
            <v>1,44,0</v>
          </cell>
          <cell r="K110">
            <v>72</v>
          </cell>
        </row>
        <row r="111">
          <cell r="E111">
            <v>185</v>
          </cell>
          <cell r="F111">
            <v>630</v>
          </cell>
          <cell r="G111">
            <v>75</v>
          </cell>
          <cell r="J111" t="str">
            <v>1,44,5</v>
          </cell>
          <cell r="K111">
            <v>71</v>
          </cell>
        </row>
        <row r="112">
          <cell r="F112">
            <v>633</v>
          </cell>
          <cell r="G112">
            <v>75.5</v>
          </cell>
          <cell r="J112" t="str">
            <v>1,45,0</v>
          </cell>
          <cell r="K112">
            <v>70</v>
          </cell>
        </row>
        <row r="113">
          <cell r="E113">
            <v>186</v>
          </cell>
          <cell r="F113">
            <v>636</v>
          </cell>
          <cell r="G113">
            <v>76</v>
          </cell>
          <cell r="J113" t="str">
            <v>1,45,5</v>
          </cell>
          <cell r="K113">
            <v>69</v>
          </cell>
        </row>
        <row r="114">
          <cell r="B114">
            <v>7.2</v>
          </cell>
          <cell r="F114">
            <v>639</v>
          </cell>
          <cell r="G114">
            <v>76.5</v>
          </cell>
          <cell r="J114" t="str">
            <v>1,46,0</v>
          </cell>
          <cell r="K114">
            <v>68</v>
          </cell>
        </row>
        <row r="115">
          <cell r="E115">
            <v>187</v>
          </cell>
          <cell r="F115">
            <v>642</v>
          </cell>
          <cell r="G115">
            <v>77</v>
          </cell>
          <cell r="J115" t="str">
            <v>1,46,5</v>
          </cell>
          <cell r="K115">
            <v>67</v>
          </cell>
        </row>
        <row r="116">
          <cell r="F116">
            <v>645</v>
          </cell>
          <cell r="G116">
            <v>77.5</v>
          </cell>
          <cell r="J116" t="str">
            <v>1,47,0</v>
          </cell>
          <cell r="K116">
            <v>66</v>
          </cell>
        </row>
        <row r="117">
          <cell r="E117">
            <v>188</v>
          </cell>
          <cell r="F117">
            <v>648</v>
          </cell>
          <cell r="G117">
            <v>78</v>
          </cell>
          <cell r="J117" t="str">
            <v>1,47,5</v>
          </cell>
          <cell r="K117">
            <v>65</v>
          </cell>
        </row>
        <row r="118">
          <cell r="F118">
            <v>651</v>
          </cell>
          <cell r="G118">
            <v>78.5</v>
          </cell>
          <cell r="J118" t="str">
            <v>1,47,9</v>
          </cell>
          <cell r="K118">
            <v>64</v>
          </cell>
        </row>
        <row r="119">
          <cell r="E119">
            <v>189</v>
          </cell>
          <cell r="F119">
            <v>654</v>
          </cell>
          <cell r="G119">
            <v>79</v>
          </cell>
          <cell r="J119" t="str">
            <v>1,48,3</v>
          </cell>
          <cell r="K119">
            <v>63</v>
          </cell>
        </row>
        <row r="120">
          <cell r="F120">
            <v>657</v>
          </cell>
          <cell r="G120">
            <v>79.5</v>
          </cell>
          <cell r="J120" t="str">
            <v>1,48,7</v>
          </cell>
          <cell r="K120">
            <v>62</v>
          </cell>
        </row>
        <row r="121">
          <cell r="B121">
            <v>7.1</v>
          </cell>
          <cell r="E121">
            <v>190</v>
          </cell>
          <cell r="F121">
            <v>660</v>
          </cell>
          <cell r="G121">
            <v>80</v>
          </cell>
          <cell r="J121" t="str">
            <v>1,49,1</v>
          </cell>
          <cell r="K121">
            <v>61</v>
          </cell>
        </row>
        <row r="122">
          <cell r="F122">
            <v>662</v>
          </cell>
          <cell r="G122">
            <v>80.5</v>
          </cell>
          <cell r="J122" t="str">
            <v>1,49,5</v>
          </cell>
          <cell r="K122">
            <v>60</v>
          </cell>
        </row>
        <row r="123">
          <cell r="E123">
            <v>191</v>
          </cell>
          <cell r="F123">
            <v>664</v>
          </cell>
          <cell r="G123">
            <v>81</v>
          </cell>
          <cell r="J123" t="str">
            <v>1,49,9</v>
          </cell>
          <cell r="K123">
            <v>59</v>
          </cell>
        </row>
        <row r="124">
          <cell r="F124">
            <v>666</v>
          </cell>
          <cell r="G124">
            <v>81.5</v>
          </cell>
          <cell r="J124" t="str">
            <v>1,50,3</v>
          </cell>
          <cell r="K124">
            <v>58</v>
          </cell>
        </row>
        <row r="125">
          <cell r="E125">
            <v>192</v>
          </cell>
          <cell r="F125">
            <v>668</v>
          </cell>
          <cell r="G125">
            <v>82</v>
          </cell>
          <cell r="J125" t="str">
            <v>1,50,7</v>
          </cell>
          <cell r="K125">
            <v>57</v>
          </cell>
        </row>
        <row r="126">
          <cell r="F126">
            <v>670</v>
          </cell>
          <cell r="G126">
            <v>82.5</v>
          </cell>
          <cell r="J126" t="str">
            <v>1,51,1</v>
          </cell>
          <cell r="K126">
            <v>56</v>
          </cell>
        </row>
        <row r="127">
          <cell r="E127">
            <v>193</v>
          </cell>
          <cell r="F127">
            <v>672</v>
          </cell>
          <cell r="G127">
            <v>83</v>
          </cell>
          <cell r="J127" t="str">
            <v>1,51,5</v>
          </cell>
          <cell r="K127">
            <v>55</v>
          </cell>
        </row>
        <row r="128">
          <cell r="F128">
            <v>674</v>
          </cell>
          <cell r="G128">
            <v>83.5</v>
          </cell>
          <cell r="J128" t="str">
            <v>1,52,0</v>
          </cell>
          <cell r="K128">
            <v>54</v>
          </cell>
        </row>
        <row r="129">
          <cell r="E129">
            <v>194</v>
          </cell>
          <cell r="F129">
            <v>676</v>
          </cell>
          <cell r="G129">
            <v>84</v>
          </cell>
          <cell r="J129" t="str">
            <v>1,52,5</v>
          </cell>
          <cell r="K129">
            <v>53</v>
          </cell>
        </row>
        <row r="130">
          <cell r="F130">
            <v>678</v>
          </cell>
          <cell r="G130">
            <v>84.5</v>
          </cell>
          <cell r="J130" t="str">
            <v>1,53,0</v>
          </cell>
          <cell r="K130">
            <v>52</v>
          </cell>
        </row>
        <row r="131">
          <cell r="B131">
            <v>7</v>
          </cell>
          <cell r="E131">
            <v>195</v>
          </cell>
          <cell r="F131">
            <v>680</v>
          </cell>
          <cell r="G131">
            <v>85</v>
          </cell>
          <cell r="J131" t="str">
            <v>1,53,5</v>
          </cell>
          <cell r="K131">
            <v>51</v>
          </cell>
        </row>
        <row r="132">
          <cell r="F132">
            <v>682</v>
          </cell>
          <cell r="G132">
            <v>85.5</v>
          </cell>
          <cell r="J132" t="str">
            <v>1,54,0</v>
          </cell>
          <cell r="K132">
            <v>50</v>
          </cell>
        </row>
        <row r="133">
          <cell r="E133">
            <v>196</v>
          </cell>
          <cell r="F133">
            <v>684</v>
          </cell>
          <cell r="G133">
            <v>86</v>
          </cell>
          <cell r="J133" t="str">
            <v>1,54,7</v>
          </cell>
          <cell r="K133">
            <v>49</v>
          </cell>
        </row>
        <row r="134">
          <cell r="F134">
            <v>686</v>
          </cell>
          <cell r="G134">
            <v>86.5</v>
          </cell>
          <cell r="J134" t="str">
            <v>1,55,4</v>
          </cell>
          <cell r="K134">
            <v>48</v>
          </cell>
        </row>
        <row r="135">
          <cell r="E135">
            <v>197</v>
          </cell>
          <cell r="F135">
            <v>688</v>
          </cell>
          <cell r="G135">
            <v>87</v>
          </cell>
          <cell r="J135" t="str">
            <v>1,56,1</v>
          </cell>
          <cell r="K135">
            <v>47</v>
          </cell>
        </row>
        <row r="136">
          <cell r="F136">
            <v>690</v>
          </cell>
          <cell r="G136">
            <v>87.5</v>
          </cell>
          <cell r="J136" t="str">
            <v>1,56,8</v>
          </cell>
          <cell r="K136">
            <v>46</v>
          </cell>
        </row>
        <row r="137">
          <cell r="E137">
            <v>198</v>
          </cell>
          <cell r="F137">
            <v>692</v>
          </cell>
          <cell r="G137">
            <v>88</v>
          </cell>
          <cell r="J137" t="str">
            <v>1,57,5</v>
          </cell>
          <cell r="K137">
            <v>45</v>
          </cell>
        </row>
        <row r="138">
          <cell r="F138">
            <v>694</v>
          </cell>
          <cell r="G138">
            <v>88.5</v>
          </cell>
          <cell r="J138" t="str">
            <v>1,58,2</v>
          </cell>
          <cell r="K138">
            <v>44</v>
          </cell>
        </row>
        <row r="139">
          <cell r="E139">
            <v>199</v>
          </cell>
          <cell r="F139">
            <v>696</v>
          </cell>
          <cell r="G139">
            <v>89</v>
          </cell>
          <cell r="J139" t="str">
            <v>1,58,9</v>
          </cell>
          <cell r="K139">
            <v>43</v>
          </cell>
        </row>
        <row r="140">
          <cell r="F140">
            <v>698</v>
          </cell>
          <cell r="G140">
            <v>89.5</v>
          </cell>
          <cell r="J140" t="str">
            <v>1,59,6</v>
          </cell>
          <cell r="K140">
            <v>42</v>
          </cell>
        </row>
        <row r="141">
          <cell r="B141">
            <v>6.9</v>
          </cell>
          <cell r="E141">
            <v>200</v>
          </cell>
          <cell r="F141">
            <v>700</v>
          </cell>
          <cell r="G141">
            <v>90</v>
          </cell>
          <cell r="J141" t="str">
            <v>2,00,3</v>
          </cell>
          <cell r="K141">
            <v>41</v>
          </cell>
        </row>
        <row r="142">
          <cell r="F142">
            <v>702</v>
          </cell>
          <cell r="G142">
            <v>90.5</v>
          </cell>
          <cell r="J142" t="str">
            <v>2,01,0</v>
          </cell>
          <cell r="K142">
            <v>40</v>
          </cell>
        </row>
        <row r="143">
          <cell r="E143">
            <v>201</v>
          </cell>
          <cell r="F143">
            <v>704</v>
          </cell>
          <cell r="G143">
            <v>91</v>
          </cell>
          <cell r="J143" t="str">
            <v>2,01,8</v>
          </cell>
          <cell r="K143">
            <v>39</v>
          </cell>
        </row>
        <row r="144">
          <cell r="F144">
            <v>706</v>
          </cell>
          <cell r="G144">
            <v>91.5</v>
          </cell>
          <cell r="J144" t="str">
            <v>2,02,6</v>
          </cell>
          <cell r="K144">
            <v>38</v>
          </cell>
        </row>
        <row r="145">
          <cell r="E145">
            <v>202</v>
          </cell>
          <cell r="F145">
            <v>708</v>
          </cell>
          <cell r="G145">
            <v>92</v>
          </cell>
          <cell r="J145" t="str">
            <v>2,03,4</v>
          </cell>
          <cell r="K145">
            <v>37</v>
          </cell>
        </row>
        <row r="146">
          <cell r="F146">
            <v>710</v>
          </cell>
          <cell r="G146">
            <v>92.5</v>
          </cell>
          <cell r="J146" t="str">
            <v>2,04,2</v>
          </cell>
          <cell r="K146">
            <v>36</v>
          </cell>
        </row>
        <row r="147">
          <cell r="F147">
            <v>711</v>
          </cell>
          <cell r="G147">
            <v>93</v>
          </cell>
          <cell r="J147" t="str">
            <v>2,05,0</v>
          </cell>
          <cell r="K147">
            <v>35</v>
          </cell>
        </row>
        <row r="148">
          <cell r="E148">
            <v>203</v>
          </cell>
          <cell r="F148">
            <v>712</v>
          </cell>
          <cell r="G148">
            <v>93.5</v>
          </cell>
          <cell r="J148" t="str">
            <v>2,06,0</v>
          </cell>
          <cell r="K148">
            <v>34</v>
          </cell>
        </row>
        <row r="149">
          <cell r="F149">
            <v>713</v>
          </cell>
          <cell r="G149">
            <v>94</v>
          </cell>
          <cell r="J149" t="str">
            <v>2,07,0</v>
          </cell>
          <cell r="K149">
            <v>33</v>
          </cell>
        </row>
        <row r="150">
          <cell r="F150">
            <v>714</v>
          </cell>
          <cell r="G150">
            <v>94.5</v>
          </cell>
          <cell r="J150" t="str">
            <v>2,08,0</v>
          </cell>
          <cell r="K150">
            <v>32</v>
          </cell>
        </row>
        <row r="151">
          <cell r="B151">
            <v>6.8</v>
          </cell>
          <cell r="E151">
            <v>204</v>
          </cell>
          <cell r="F151">
            <v>715</v>
          </cell>
          <cell r="G151">
            <v>95</v>
          </cell>
          <cell r="J151" t="str">
            <v>2,09,0</v>
          </cell>
          <cell r="K151">
            <v>31</v>
          </cell>
        </row>
        <row r="152">
          <cell r="F152">
            <v>716</v>
          </cell>
          <cell r="G152">
            <v>95.4</v>
          </cell>
          <cell r="J152" t="str">
            <v>2,10,0</v>
          </cell>
          <cell r="K152">
            <v>30</v>
          </cell>
        </row>
        <row r="153">
          <cell r="F153">
            <v>717</v>
          </cell>
          <cell r="G153">
            <v>95.8</v>
          </cell>
          <cell r="J153" t="str">
            <v>2,11,0</v>
          </cell>
          <cell r="K153">
            <v>29</v>
          </cell>
        </row>
        <row r="154">
          <cell r="E154">
            <v>205</v>
          </cell>
          <cell r="F154">
            <v>718</v>
          </cell>
          <cell r="G154">
            <v>96.2</v>
          </cell>
          <cell r="J154" t="str">
            <v>2,12,0</v>
          </cell>
          <cell r="K154">
            <v>28</v>
          </cell>
        </row>
        <row r="155">
          <cell r="F155">
            <v>719</v>
          </cell>
          <cell r="G155">
            <v>96.6</v>
          </cell>
          <cell r="J155" t="str">
            <v>2,13,0</v>
          </cell>
          <cell r="K155">
            <v>27</v>
          </cell>
        </row>
        <row r="156">
          <cell r="F156">
            <v>720</v>
          </cell>
          <cell r="G156">
            <v>97</v>
          </cell>
          <cell r="J156" t="str">
            <v>2,14,0</v>
          </cell>
          <cell r="K156">
            <v>26</v>
          </cell>
        </row>
        <row r="157">
          <cell r="E157">
            <v>206</v>
          </cell>
          <cell r="F157">
            <v>721</v>
          </cell>
          <cell r="G157">
            <v>97.4</v>
          </cell>
          <cell r="J157" t="str">
            <v>2,15,0</v>
          </cell>
          <cell r="K157">
            <v>25</v>
          </cell>
        </row>
        <row r="158">
          <cell r="F158">
            <v>722</v>
          </cell>
          <cell r="G158">
            <v>97.8</v>
          </cell>
          <cell r="J158" t="str">
            <v>2,16,0</v>
          </cell>
          <cell r="K158">
            <v>24</v>
          </cell>
        </row>
        <row r="159">
          <cell r="F159">
            <v>723</v>
          </cell>
          <cell r="G159">
            <v>98.2</v>
          </cell>
          <cell r="J159" t="str">
            <v>2,17,0</v>
          </cell>
          <cell r="K159">
            <v>23</v>
          </cell>
        </row>
        <row r="160">
          <cell r="E160">
            <v>207</v>
          </cell>
          <cell r="F160">
            <v>724</v>
          </cell>
          <cell r="G160">
            <v>98.6</v>
          </cell>
          <cell r="J160" t="str">
            <v>2,18,0</v>
          </cell>
          <cell r="K160">
            <v>22</v>
          </cell>
        </row>
        <row r="161">
          <cell r="B161">
            <v>6.7</v>
          </cell>
          <cell r="F161">
            <v>725</v>
          </cell>
          <cell r="G161">
            <v>99</v>
          </cell>
          <cell r="J161" t="str">
            <v>2,19,0</v>
          </cell>
          <cell r="K161">
            <v>21</v>
          </cell>
        </row>
        <row r="162">
          <cell r="F162">
            <v>726</v>
          </cell>
          <cell r="G162">
            <v>99.3</v>
          </cell>
          <cell r="J162" t="str">
            <v>2,20,0</v>
          </cell>
          <cell r="K162">
            <v>20</v>
          </cell>
        </row>
        <row r="163">
          <cell r="E163">
            <v>208</v>
          </cell>
          <cell r="F163">
            <v>727</v>
          </cell>
          <cell r="G163">
            <v>99.6</v>
          </cell>
          <cell r="J163" t="str">
            <v>2,21,0</v>
          </cell>
          <cell r="K163">
            <v>19</v>
          </cell>
        </row>
        <row r="164">
          <cell r="F164">
            <v>728</v>
          </cell>
          <cell r="G164">
            <v>99.9</v>
          </cell>
          <cell r="J164" t="str">
            <v>2,22,0</v>
          </cell>
          <cell r="K164">
            <v>18</v>
          </cell>
        </row>
        <row r="165">
          <cell r="F165">
            <v>729</v>
          </cell>
          <cell r="G165">
            <v>100.2</v>
          </cell>
          <cell r="J165" t="str">
            <v>2,23,0</v>
          </cell>
          <cell r="K165">
            <v>17</v>
          </cell>
        </row>
        <row r="166">
          <cell r="E166">
            <v>209</v>
          </cell>
          <cell r="F166">
            <v>730</v>
          </cell>
          <cell r="G166">
            <v>100.5</v>
          </cell>
          <cell r="J166" t="str">
            <v>2,24,0</v>
          </cell>
          <cell r="K166">
            <v>16</v>
          </cell>
        </row>
        <row r="167">
          <cell r="F167">
            <v>731</v>
          </cell>
          <cell r="G167">
            <v>100.8</v>
          </cell>
          <cell r="J167" t="str">
            <v>2,25,0</v>
          </cell>
          <cell r="K167">
            <v>15</v>
          </cell>
        </row>
        <row r="168">
          <cell r="F168">
            <v>732</v>
          </cell>
          <cell r="G168">
            <v>101.1</v>
          </cell>
          <cell r="J168" t="str">
            <v>2,26,0</v>
          </cell>
          <cell r="K168">
            <v>14</v>
          </cell>
        </row>
        <row r="169">
          <cell r="E169">
            <v>210</v>
          </cell>
          <cell r="F169">
            <v>733</v>
          </cell>
          <cell r="G169">
            <v>101.4</v>
          </cell>
          <cell r="J169" t="str">
            <v>2,27,0</v>
          </cell>
          <cell r="K169">
            <v>13</v>
          </cell>
        </row>
        <row r="170">
          <cell r="F170">
            <v>734</v>
          </cell>
          <cell r="G170">
            <v>101.7</v>
          </cell>
          <cell r="J170" t="str">
            <v>2,28,0</v>
          </cell>
          <cell r="K170">
            <v>12</v>
          </cell>
        </row>
        <row r="171">
          <cell r="B171">
            <v>6.6</v>
          </cell>
          <cell r="F171">
            <v>735</v>
          </cell>
          <cell r="G171">
            <v>102</v>
          </cell>
          <cell r="J171" t="str">
            <v>2,29,0</v>
          </cell>
          <cell r="K171">
            <v>11</v>
          </cell>
        </row>
        <row r="172">
          <cell r="E172">
            <v>211</v>
          </cell>
          <cell r="F172">
            <v>736</v>
          </cell>
          <cell r="G172">
            <v>102.3</v>
          </cell>
          <cell r="J172" t="str">
            <v>2,30,0</v>
          </cell>
          <cell r="K172">
            <v>10</v>
          </cell>
        </row>
        <row r="173">
          <cell r="F173">
            <v>737</v>
          </cell>
          <cell r="G173">
            <v>102.6</v>
          </cell>
          <cell r="J173" t="str">
            <v>2,31,0</v>
          </cell>
          <cell r="K173">
            <v>9</v>
          </cell>
        </row>
        <row r="174">
          <cell r="F174">
            <v>738</v>
          </cell>
          <cell r="G174">
            <v>102.9</v>
          </cell>
          <cell r="J174" t="str">
            <v>2,32,0</v>
          </cell>
          <cell r="K174">
            <v>8</v>
          </cell>
        </row>
        <row r="175">
          <cell r="E175">
            <v>212</v>
          </cell>
          <cell r="F175">
            <v>739</v>
          </cell>
          <cell r="G175">
            <v>103.2</v>
          </cell>
          <cell r="J175" t="str">
            <v>2,33,0</v>
          </cell>
          <cell r="K175">
            <v>7</v>
          </cell>
        </row>
        <row r="176">
          <cell r="F176">
            <v>740</v>
          </cell>
          <cell r="G176">
            <v>103.5</v>
          </cell>
          <cell r="J176" t="str">
            <v>2,34,0</v>
          </cell>
          <cell r="K176">
            <v>6</v>
          </cell>
        </row>
        <row r="177">
          <cell r="F177">
            <v>741</v>
          </cell>
          <cell r="G177">
            <v>103.8</v>
          </cell>
          <cell r="J177" t="str">
            <v>2,35,0</v>
          </cell>
          <cell r="K177">
            <v>5</v>
          </cell>
        </row>
        <row r="178">
          <cell r="E178">
            <v>213</v>
          </cell>
          <cell r="F178">
            <v>742</v>
          </cell>
          <cell r="G178">
            <v>104.1</v>
          </cell>
          <cell r="J178" t="str">
            <v>2,36,0</v>
          </cell>
          <cell r="K178">
            <v>4</v>
          </cell>
        </row>
        <row r="179">
          <cell r="F179">
            <v>743</v>
          </cell>
          <cell r="G179">
            <v>104.4</v>
          </cell>
          <cell r="J179" t="str">
            <v>2,37,0</v>
          </cell>
          <cell r="K179">
            <v>3</v>
          </cell>
        </row>
        <row r="180">
          <cell r="F180">
            <v>744</v>
          </cell>
          <cell r="G180">
            <v>104.7</v>
          </cell>
          <cell r="J180" t="str">
            <v>2,38,0</v>
          </cell>
          <cell r="K180">
            <v>2</v>
          </cell>
        </row>
        <row r="181">
          <cell r="J181" t="str">
            <v>2,39,0</v>
          </cell>
          <cell r="K181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5"/>
  <sheetViews>
    <sheetView tabSelected="1" topLeftCell="A223" workbookViewId="0">
      <selection activeCell="E242" sqref="E242"/>
    </sheetView>
  </sheetViews>
  <sheetFormatPr defaultRowHeight="15" x14ac:dyDescent="0.25"/>
  <cols>
    <col min="1" max="1" width="6.7109375" customWidth="1"/>
    <col min="2" max="2" width="37" customWidth="1"/>
    <col min="3" max="3" width="15.140625" style="1" customWidth="1"/>
    <col min="4" max="4" width="34.5703125" customWidth="1"/>
    <col min="5" max="5" width="13.85546875" style="1" customWidth="1"/>
    <col min="6" max="6" width="7.140625" style="3" customWidth="1"/>
    <col min="7" max="7" width="28.42578125" customWidth="1"/>
  </cols>
  <sheetData>
    <row r="1" spans="1:7" x14ac:dyDescent="0.25">
      <c r="D1" t="s">
        <v>0</v>
      </c>
    </row>
    <row r="2" spans="1:7" x14ac:dyDescent="0.25">
      <c r="A2" s="4" t="s">
        <v>1</v>
      </c>
      <c r="B2" s="4" t="s">
        <v>2</v>
      </c>
      <c r="C2" s="5" t="s">
        <v>3</v>
      </c>
      <c r="D2" s="4" t="s">
        <v>4</v>
      </c>
      <c r="E2" s="5" t="s">
        <v>5</v>
      </c>
      <c r="F2" s="6" t="s">
        <v>6</v>
      </c>
      <c r="G2" s="4" t="s">
        <v>7</v>
      </c>
    </row>
    <row r="3" spans="1:7" x14ac:dyDescent="0.25">
      <c r="A3" s="4"/>
      <c r="B3" s="4" t="s">
        <v>8</v>
      </c>
      <c r="C3" s="7"/>
      <c r="D3" s="4"/>
      <c r="E3" s="5"/>
      <c r="F3" s="6"/>
      <c r="G3" s="4"/>
    </row>
    <row r="4" spans="1:7" x14ac:dyDescent="0.25">
      <c r="A4" s="4">
        <v>1</v>
      </c>
      <c r="B4" s="4" t="s">
        <v>9</v>
      </c>
      <c r="C4" s="7">
        <v>41386</v>
      </c>
      <c r="D4" s="4" t="s">
        <v>10</v>
      </c>
      <c r="E4" s="5">
        <v>8.4</v>
      </c>
      <c r="F4" s="6">
        <v>3</v>
      </c>
      <c r="G4" s="4" t="s">
        <v>11</v>
      </c>
    </row>
    <row r="5" spans="1:7" x14ac:dyDescent="0.25">
      <c r="A5" s="4">
        <v>1</v>
      </c>
      <c r="B5" s="4" t="s">
        <v>12</v>
      </c>
      <c r="C5" s="7">
        <v>41385</v>
      </c>
      <c r="D5" s="4" t="s">
        <v>13</v>
      </c>
      <c r="E5" s="5">
        <v>8.4</v>
      </c>
      <c r="F5" s="6">
        <v>3</v>
      </c>
      <c r="G5" s="4" t="s">
        <v>14</v>
      </c>
    </row>
    <row r="6" spans="1:7" x14ac:dyDescent="0.25">
      <c r="A6" s="4">
        <v>3</v>
      </c>
      <c r="B6" s="4" t="s">
        <v>15</v>
      </c>
      <c r="C6" s="7">
        <v>41617</v>
      </c>
      <c r="D6" s="4" t="s">
        <v>13</v>
      </c>
      <c r="E6" s="5">
        <v>8.5</v>
      </c>
      <c r="F6" s="6">
        <v>3</v>
      </c>
      <c r="G6" s="4" t="s">
        <v>16</v>
      </c>
    </row>
    <row r="7" spans="1:7" x14ac:dyDescent="0.25">
      <c r="A7" s="4">
        <v>4</v>
      </c>
      <c r="B7" s="4" t="s">
        <v>17</v>
      </c>
      <c r="C7" s="7">
        <v>41529</v>
      </c>
      <c r="D7" s="4" t="s">
        <v>18</v>
      </c>
      <c r="E7" s="5">
        <v>8.6</v>
      </c>
      <c r="F7" s="6">
        <v>3</v>
      </c>
      <c r="G7" s="4" t="s">
        <v>19</v>
      </c>
    </row>
    <row r="8" spans="1:7" x14ac:dyDescent="0.25">
      <c r="A8" s="4">
        <v>5</v>
      </c>
      <c r="B8" s="4" t="s">
        <v>20</v>
      </c>
      <c r="C8" s="7">
        <v>41688</v>
      </c>
      <c r="D8" s="4" t="s">
        <v>21</v>
      </c>
      <c r="E8" s="5">
        <v>8.8000000000000007</v>
      </c>
      <c r="F8" s="6">
        <v>3</v>
      </c>
      <c r="G8" s="4" t="s">
        <v>22</v>
      </c>
    </row>
    <row r="9" spans="1:7" x14ac:dyDescent="0.25">
      <c r="A9" s="4">
        <v>5</v>
      </c>
      <c r="B9" s="4" t="s">
        <v>23</v>
      </c>
      <c r="C9" s="7">
        <v>41593</v>
      </c>
      <c r="D9" s="4" t="s">
        <v>24</v>
      </c>
      <c r="E9" s="5">
        <v>8.8000000000000007</v>
      </c>
      <c r="F9" s="6">
        <v>3</v>
      </c>
      <c r="G9" s="4" t="s">
        <v>25</v>
      </c>
    </row>
    <row r="10" spans="1:7" x14ac:dyDescent="0.25">
      <c r="A10" s="4">
        <v>5</v>
      </c>
      <c r="B10" s="4" t="s">
        <v>26</v>
      </c>
      <c r="C10" s="7">
        <v>41291</v>
      </c>
      <c r="D10" s="4" t="s">
        <v>13</v>
      </c>
      <c r="E10" s="5">
        <v>8.8000000000000007</v>
      </c>
      <c r="F10" s="6">
        <v>3</v>
      </c>
      <c r="G10" s="4" t="s">
        <v>16</v>
      </c>
    </row>
    <row r="11" spans="1:7" x14ac:dyDescent="0.25">
      <c r="A11" s="4">
        <v>8</v>
      </c>
      <c r="B11" s="4" t="s">
        <v>27</v>
      </c>
      <c r="C11" s="7">
        <v>41413</v>
      </c>
      <c r="D11" s="4" t="s">
        <v>28</v>
      </c>
      <c r="E11" s="5">
        <v>8.9</v>
      </c>
      <c r="F11" s="6" t="s">
        <v>29</v>
      </c>
      <c r="G11" s="4" t="s">
        <v>30</v>
      </c>
    </row>
    <row r="12" spans="1:7" x14ac:dyDescent="0.25">
      <c r="A12" s="4">
        <v>9</v>
      </c>
      <c r="B12" s="4" t="s">
        <v>31</v>
      </c>
      <c r="C12" s="7">
        <v>41451</v>
      </c>
      <c r="D12" s="4" t="s">
        <v>21</v>
      </c>
      <c r="E12" s="5">
        <v>9</v>
      </c>
      <c r="F12" s="6" t="s">
        <v>29</v>
      </c>
      <c r="G12" s="4" t="s">
        <v>32</v>
      </c>
    </row>
    <row r="13" spans="1:7" x14ac:dyDescent="0.25">
      <c r="A13" s="4">
        <v>9</v>
      </c>
      <c r="B13" s="4" t="s">
        <v>33</v>
      </c>
      <c r="C13" s="7">
        <v>41575</v>
      </c>
      <c r="D13" s="4" t="s">
        <v>21</v>
      </c>
      <c r="E13" s="5">
        <v>9</v>
      </c>
      <c r="F13" s="6" t="s">
        <v>29</v>
      </c>
      <c r="G13" s="4" t="s">
        <v>34</v>
      </c>
    </row>
    <row r="14" spans="1:7" x14ac:dyDescent="0.25">
      <c r="A14" s="4">
        <v>11</v>
      </c>
      <c r="B14" s="4" t="s">
        <v>35</v>
      </c>
      <c r="C14" s="7">
        <v>41335</v>
      </c>
      <c r="D14" s="4" t="s">
        <v>21</v>
      </c>
      <c r="E14" s="5">
        <v>9.1</v>
      </c>
      <c r="F14" s="6" t="s">
        <v>29</v>
      </c>
      <c r="G14" s="4" t="s">
        <v>22</v>
      </c>
    </row>
    <row r="15" spans="1:7" x14ac:dyDescent="0.25">
      <c r="A15" s="4">
        <v>11</v>
      </c>
      <c r="B15" s="4" t="s">
        <v>36</v>
      </c>
      <c r="C15" s="7">
        <v>41850</v>
      </c>
      <c r="D15" s="4" t="s">
        <v>21</v>
      </c>
      <c r="E15" s="5">
        <v>9.1</v>
      </c>
      <c r="F15" s="6" t="s">
        <v>29</v>
      </c>
      <c r="G15" s="4" t="s">
        <v>37</v>
      </c>
    </row>
    <row r="16" spans="1:7" x14ac:dyDescent="0.25">
      <c r="A16" s="4">
        <v>11</v>
      </c>
      <c r="B16" s="4" t="s">
        <v>38</v>
      </c>
      <c r="C16" s="7">
        <v>41438</v>
      </c>
      <c r="D16" s="4" t="s">
        <v>18</v>
      </c>
      <c r="E16" s="5">
        <v>9.1</v>
      </c>
      <c r="F16" s="6" t="s">
        <v>29</v>
      </c>
      <c r="G16" s="4" t="s">
        <v>39</v>
      </c>
    </row>
    <row r="17" spans="1:7" x14ac:dyDescent="0.25">
      <c r="A17" s="4">
        <v>14</v>
      </c>
      <c r="B17" s="4" t="s">
        <v>40</v>
      </c>
      <c r="C17" s="7">
        <v>41512</v>
      </c>
      <c r="D17" s="4" t="s">
        <v>21</v>
      </c>
      <c r="E17" s="5">
        <v>9.1999999999999993</v>
      </c>
      <c r="F17" s="6" t="s">
        <v>29</v>
      </c>
      <c r="G17" s="4" t="s">
        <v>22</v>
      </c>
    </row>
    <row r="18" spans="1:7" x14ac:dyDescent="0.25">
      <c r="A18" s="4">
        <v>14</v>
      </c>
      <c r="B18" s="4" t="s">
        <v>41</v>
      </c>
      <c r="C18" s="7">
        <v>41719</v>
      </c>
      <c r="D18" s="4" t="s">
        <v>28</v>
      </c>
      <c r="E18" s="5">
        <v>9.1999999999999993</v>
      </c>
      <c r="F18" s="6" t="s">
        <v>29</v>
      </c>
      <c r="G18" s="4" t="s">
        <v>42</v>
      </c>
    </row>
    <row r="19" spans="1:7" x14ac:dyDescent="0.25">
      <c r="A19" s="4">
        <v>14</v>
      </c>
      <c r="B19" s="4" t="s">
        <v>43</v>
      </c>
      <c r="C19" s="7">
        <v>41424</v>
      </c>
      <c r="D19" s="4" t="s">
        <v>44</v>
      </c>
      <c r="E19" s="5">
        <v>9.1999999999999993</v>
      </c>
      <c r="F19" s="6" t="s">
        <v>29</v>
      </c>
      <c r="G19" s="4" t="s">
        <v>45</v>
      </c>
    </row>
    <row r="20" spans="1:7" x14ac:dyDescent="0.25">
      <c r="A20" s="4">
        <v>17</v>
      </c>
      <c r="B20" s="4" t="s">
        <v>46</v>
      </c>
      <c r="C20" s="7">
        <v>41553</v>
      </c>
      <c r="D20" s="4" t="s">
        <v>21</v>
      </c>
      <c r="E20" s="5">
        <v>9.3000000000000007</v>
      </c>
      <c r="F20" s="6" t="s">
        <v>29</v>
      </c>
      <c r="G20" s="4" t="s">
        <v>34</v>
      </c>
    </row>
    <row r="21" spans="1:7" x14ac:dyDescent="0.25">
      <c r="A21" s="4">
        <v>18</v>
      </c>
      <c r="B21" s="4" t="s">
        <v>47</v>
      </c>
      <c r="C21" s="7">
        <v>41826</v>
      </c>
      <c r="D21" s="4" t="s">
        <v>10</v>
      </c>
      <c r="E21" s="5">
        <v>9.4</v>
      </c>
      <c r="F21" s="6" t="s">
        <v>48</v>
      </c>
      <c r="G21" s="4" t="s">
        <v>11</v>
      </c>
    </row>
    <row r="22" spans="1:7" x14ac:dyDescent="0.25">
      <c r="A22" s="4">
        <v>18</v>
      </c>
      <c r="B22" s="4" t="s">
        <v>49</v>
      </c>
      <c r="C22" s="7">
        <v>41929</v>
      </c>
      <c r="D22" s="4" t="s">
        <v>13</v>
      </c>
      <c r="E22" s="5">
        <v>9.4</v>
      </c>
      <c r="F22" s="6" t="s">
        <v>48</v>
      </c>
      <c r="G22" s="4" t="s">
        <v>16</v>
      </c>
    </row>
    <row r="23" spans="1:7" x14ac:dyDescent="0.25">
      <c r="A23" s="4">
        <v>20</v>
      </c>
      <c r="B23" s="4" t="s">
        <v>50</v>
      </c>
      <c r="C23" s="7">
        <v>41452</v>
      </c>
      <c r="D23" s="4" t="s">
        <v>10</v>
      </c>
      <c r="E23" s="5">
        <v>9.5</v>
      </c>
      <c r="F23" s="6" t="s">
        <v>48</v>
      </c>
      <c r="G23" s="4" t="s">
        <v>11</v>
      </c>
    </row>
    <row r="24" spans="1:7" x14ac:dyDescent="0.25">
      <c r="A24" s="4">
        <v>20</v>
      </c>
      <c r="B24" s="4" t="s">
        <v>51</v>
      </c>
      <c r="C24" s="7">
        <v>41569</v>
      </c>
      <c r="D24" s="4" t="s">
        <v>21</v>
      </c>
      <c r="E24" s="5">
        <v>9.5</v>
      </c>
      <c r="F24" s="6" t="s">
        <v>48</v>
      </c>
      <c r="G24" s="4" t="s">
        <v>22</v>
      </c>
    </row>
    <row r="25" spans="1:7" x14ac:dyDescent="0.25">
      <c r="A25" s="4">
        <v>20</v>
      </c>
      <c r="B25" s="4" t="s">
        <v>52</v>
      </c>
      <c r="C25" s="7">
        <v>41775</v>
      </c>
      <c r="D25" s="4" t="s">
        <v>18</v>
      </c>
      <c r="E25" s="5">
        <v>9.5</v>
      </c>
      <c r="F25" s="6" t="s">
        <v>48</v>
      </c>
      <c r="G25" s="4" t="s">
        <v>53</v>
      </c>
    </row>
    <row r="26" spans="1:7" x14ac:dyDescent="0.25">
      <c r="A26" s="4">
        <v>20</v>
      </c>
      <c r="B26" s="4" t="s">
        <v>54</v>
      </c>
      <c r="C26" s="7">
        <v>41530</v>
      </c>
      <c r="D26" s="4" t="s">
        <v>21</v>
      </c>
      <c r="E26" s="5">
        <v>9.5</v>
      </c>
      <c r="F26" s="6" t="s">
        <v>48</v>
      </c>
      <c r="G26" s="4" t="s">
        <v>34</v>
      </c>
    </row>
    <row r="27" spans="1:7" x14ac:dyDescent="0.25">
      <c r="A27" s="4">
        <v>20</v>
      </c>
      <c r="B27" s="4" t="s">
        <v>55</v>
      </c>
      <c r="C27" s="7">
        <v>41544</v>
      </c>
      <c r="D27" s="4" t="s">
        <v>18</v>
      </c>
      <c r="E27" s="5">
        <v>9.5</v>
      </c>
      <c r="F27" s="6" t="s">
        <v>48</v>
      </c>
      <c r="G27" s="4" t="s">
        <v>19</v>
      </c>
    </row>
    <row r="28" spans="1:7" x14ac:dyDescent="0.25">
      <c r="A28" s="4">
        <v>20</v>
      </c>
      <c r="B28" s="4" t="s">
        <v>56</v>
      </c>
      <c r="C28" s="7">
        <v>41443</v>
      </c>
      <c r="D28" s="4" t="s">
        <v>18</v>
      </c>
      <c r="E28" s="5">
        <v>9.5</v>
      </c>
      <c r="F28" s="6" t="s">
        <v>48</v>
      </c>
      <c r="G28" s="4" t="s">
        <v>19</v>
      </c>
    </row>
    <row r="29" spans="1:7" x14ac:dyDescent="0.25">
      <c r="A29" s="4">
        <v>20</v>
      </c>
      <c r="B29" s="4" t="s">
        <v>57</v>
      </c>
      <c r="C29" s="7">
        <v>41588</v>
      </c>
      <c r="D29" s="4" t="s">
        <v>13</v>
      </c>
      <c r="E29" s="5">
        <v>9.5</v>
      </c>
      <c r="F29" s="6" t="s">
        <v>48</v>
      </c>
      <c r="G29" s="4" t="s">
        <v>14</v>
      </c>
    </row>
    <row r="30" spans="1:7" x14ac:dyDescent="0.25">
      <c r="A30" s="4">
        <v>27</v>
      </c>
      <c r="B30" s="4" t="s">
        <v>58</v>
      </c>
      <c r="C30" s="7">
        <v>41921</v>
      </c>
      <c r="D30" s="4" t="s">
        <v>13</v>
      </c>
      <c r="E30" s="5">
        <v>9.6</v>
      </c>
      <c r="F30" s="6" t="s">
        <v>48</v>
      </c>
      <c r="G30" s="4" t="s">
        <v>16</v>
      </c>
    </row>
    <row r="31" spans="1:7" x14ac:dyDescent="0.25">
      <c r="A31" s="4">
        <v>27</v>
      </c>
      <c r="B31" s="4" t="s">
        <v>59</v>
      </c>
      <c r="C31" s="7">
        <v>41829</v>
      </c>
      <c r="D31" s="4" t="s">
        <v>21</v>
      </c>
      <c r="E31" s="5">
        <v>9.6</v>
      </c>
      <c r="F31" s="6" t="s">
        <v>48</v>
      </c>
      <c r="G31" s="4" t="s">
        <v>32</v>
      </c>
    </row>
    <row r="32" spans="1:7" x14ac:dyDescent="0.25">
      <c r="A32" s="4">
        <v>27</v>
      </c>
      <c r="B32" s="4" t="s">
        <v>60</v>
      </c>
      <c r="C32" s="7">
        <v>41801</v>
      </c>
      <c r="D32" s="4" t="s">
        <v>61</v>
      </c>
      <c r="E32" s="5">
        <v>9.6</v>
      </c>
      <c r="F32" s="6" t="s">
        <v>48</v>
      </c>
      <c r="G32" s="4" t="s">
        <v>62</v>
      </c>
    </row>
    <row r="33" spans="1:7" x14ac:dyDescent="0.25">
      <c r="A33" s="4">
        <v>30</v>
      </c>
      <c r="B33" s="4" t="s">
        <v>63</v>
      </c>
      <c r="C33" s="7">
        <v>41444</v>
      </c>
      <c r="D33" s="4" t="s">
        <v>64</v>
      </c>
      <c r="E33" s="5">
        <v>9.6999999999999993</v>
      </c>
      <c r="F33" s="6" t="s">
        <v>48</v>
      </c>
      <c r="G33" s="4" t="s">
        <v>65</v>
      </c>
    </row>
    <row r="34" spans="1:7" x14ac:dyDescent="0.25">
      <c r="A34" s="4">
        <v>30</v>
      </c>
      <c r="B34" s="4" t="s">
        <v>66</v>
      </c>
      <c r="C34" s="7">
        <v>41349</v>
      </c>
      <c r="D34" s="4" t="s">
        <v>21</v>
      </c>
      <c r="E34" s="5">
        <v>9.6999999999999993</v>
      </c>
      <c r="F34" s="6" t="s">
        <v>48</v>
      </c>
      <c r="G34" s="4" t="s">
        <v>67</v>
      </c>
    </row>
    <row r="35" spans="1:7" x14ac:dyDescent="0.25">
      <c r="A35" s="4">
        <v>30</v>
      </c>
      <c r="B35" s="4" t="s">
        <v>68</v>
      </c>
      <c r="C35" s="7">
        <v>41498</v>
      </c>
      <c r="D35" s="4" t="s">
        <v>28</v>
      </c>
      <c r="E35" s="5">
        <v>9.6999999999999993</v>
      </c>
      <c r="F35" s="6" t="s">
        <v>48</v>
      </c>
      <c r="G35" s="4" t="s">
        <v>30</v>
      </c>
    </row>
    <row r="36" spans="1:7" x14ac:dyDescent="0.25">
      <c r="A36" s="4">
        <v>30</v>
      </c>
      <c r="B36" s="4" t="s">
        <v>69</v>
      </c>
      <c r="C36" s="7">
        <v>41750</v>
      </c>
      <c r="D36" s="4" t="s">
        <v>61</v>
      </c>
      <c r="E36" s="5">
        <v>9.6999999999999993</v>
      </c>
      <c r="F36" s="6" t="s">
        <v>48</v>
      </c>
      <c r="G36" s="4" t="s">
        <v>62</v>
      </c>
    </row>
    <row r="37" spans="1:7" x14ac:dyDescent="0.25">
      <c r="A37" s="4">
        <v>30</v>
      </c>
      <c r="B37" s="4" t="s">
        <v>70</v>
      </c>
      <c r="C37" s="7">
        <v>41386</v>
      </c>
      <c r="D37" s="4" t="s">
        <v>44</v>
      </c>
      <c r="E37" s="5">
        <v>9.6999999999999993</v>
      </c>
      <c r="F37" s="6" t="s">
        <v>48</v>
      </c>
      <c r="G37" s="4" t="s">
        <v>45</v>
      </c>
    </row>
    <row r="38" spans="1:7" x14ac:dyDescent="0.25">
      <c r="A38" s="4">
        <v>35</v>
      </c>
      <c r="B38" s="4" t="s">
        <v>71</v>
      </c>
      <c r="C38" s="7">
        <v>41635</v>
      </c>
      <c r="D38" s="4" t="s">
        <v>72</v>
      </c>
      <c r="E38" s="5">
        <v>9.8000000000000007</v>
      </c>
      <c r="F38" s="6" t="s">
        <v>48</v>
      </c>
      <c r="G38" s="4" t="s">
        <v>62</v>
      </c>
    </row>
    <row r="39" spans="1:7" x14ac:dyDescent="0.25">
      <c r="A39" s="4">
        <v>35</v>
      </c>
      <c r="B39" s="4" t="s">
        <v>73</v>
      </c>
      <c r="C39" s="7">
        <v>41331</v>
      </c>
      <c r="D39" s="4" t="s">
        <v>74</v>
      </c>
      <c r="E39" s="5">
        <v>9.8000000000000007</v>
      </c>
      <c r="F39" s="6" t="s">
        <v>48</v>
      </c>
      <c r="G39" s="4" t="s">
        <v>75</v>
      </c>
    </row>
    <row r="40" spans="1:7" x14ac:dyDescent="0.25">
      <c r="A40" s="4">
        <v>35</v>
      </c>
      <c r="B40" s="4" t="s">
        <v>76</v>
      </c>
      <c r="C40" s="7">
        <v>41310</v>
      </c>
      <c r="D40" s="4" t="s">
        <v>18</v>
      </c>
      <c r="E40" s="5">
        <v>9.8000000000000007</v>
      </c>
      <c r="F40" s="6" t="s">
        <v>48</v>
      </c>
      <c r="G40" s="4" t="s">
        <v>39</v>
      </c>
    </row>
    <row r="41" spans="1:7" x14ac:dyDescent="0.25">
      <c r="A41" s="4">
        <v>35</v>
      </c>
      <c r="B41" s="4" t="s">
        <v>77</v>
      </c>
      <c r="C41" s="7">
        <v>41534</v>
      </c>
      <c r="D41" s="4" t="s">
        <v>13</v>
      </c>
      <c r="E41" s="5">
        <v>9.8000000000000007</v>
      </c>
      <c r="F41" s="6" t="s">
        <v>48</v>
      </c>
      <c r="G41" s="4" t="s">
        <v>14</v>
      </c>
    </row>
    <row r="42" spans="1:7" x14ac:dyDescent="0.25">
      <c r="A42" s="4">
        <v>39</v>
      </c>
      <c r="B42" s="4" t="s">
        <v>78</v>
      </c>
      <c r="C42" s="7">
        <v>41894</v>
      </c>
      <c r="D42" s="4" t="s">
        <v>21</v>
      </c>
      <c r="E42" s="5">
        <v>9.9</v>
      </c>
      <c r="F42" s="6" t="s">
        <v>79</v>
      </c>
      <c r="G42" s="4" t="s">
        <v>34</v>
      </c>
    </row>
    <row r="43" spans="1:7" x14ac:dyDescent="0.25">
      <c r="A43" s="4">
        <v>39</v>
      </c>
      <c r="B43" s="4" t="s">
        <v>80</v>
      </c>
      <c r="C43" s="7">
        <v>41599</v>
      </c>
      <c r="D43" s="4" t="s">
        <v>28</v>
      </c>
      <c r="E43" s="5">
        <v>9.9</v>
      </c>
      <c r="F43" s="6" t="s">
        <v>79</v>
      </c>
      <c r="G43" s="4" t="s">
        <v>30</v>
      </c>
    </row>
    <row r="44" spans="1:7" x14ac:dyDescent="0.25">
      <c r="A44" s="4">
        <v>39</v>
      </c>
      <c r="B44" s="4" t="s">
        <v>81</v>
      </c>
      <c r="C44" s="7">
        <v>41956</v>
      </c>
      <c r="D44" s="4" t="s">
        <v>44</v>
      </c>
      <c r="E44" s="5">
        <v>9.9</v>
      </c>
      <c r="F44" s="6" t="s">
        <v>79</v>
      </c>
      <c r="G44" s="4" t="s">
        <v>45</v>
      </c>
    </row>
    <row r="45" spans="1:7" x14ac:dyDescent="0.25">
      <c r="A45" s="4">
        <v>42</v>
      </c>
      <c r="B45" s="4" t="s">
        <v>82</v>
      </c>
      <c r="C45" s="7">
        <v>41590</v>
      </c>
      <c r="D45" s="4" t="s">
        <v>10</v>
      </c>
      <c r="E45" s="5">
        <v>10</v>
      </c>
      <c r="F45" s="6" t="s">
        <v>79</v>
      </c>
      <c r="G45" s="4" t="s">
        <v>11</v>
      </c>
    </row>
    <row r="46" spans="1:7" x14ac:dyDescent="0.25">
      <c r="A46" s="4">
        <v>42</v>
      </c>
      <c r="B46" s="4" t="s">
        <v>83</v>
      </c>
      <c r="C46" s="7">
        <v>41714</v>
      </c>
      <c r="D46" s="4" t="s">
        <v>21</v>
      </c>
      <c r="E46" s="5">
        <v>10</v>
      </c>
      <c r="F46" s="6" t="s">
        <v>79</v>
      </c>
      <c r="G46" s="4" t="s">
        <v>34</v>
      </c>
    </row>
    <row r="47" spans="1:7" x14ac:dyDescent="0.25">
      <c r="A47" s="4">
        <v>42</v>
      </c>
      <c r="B47" s="4" t="s">
        <v>84</v>
      </c>
      <c r="C47" s="7">
        <v>41500</v>
      </c>
      <c r="D47" s="4" t="s">
        <v>85</v>
      </c>
      <c r="E47" s="5">
        <v>10</v>
      </c>
      <c r="F47" s="6" t="s">
        <v>79</v>
      </c>
      <c r="G47" s="4" t="s">
        <v>86</v>
      </c>
    </row>
    <row r="48" spans="1:7" x14ac:dyDescent="0.25">
      <c r="A48" s="4">
        <v>42</v>
      </c>
      <c r="B48" s="4" t="s">
        <v>87</v>
      </c>
      <c r="C48" s="7">
        <v>41849</v>
      </c>
      <c r="D48" s="4" t="s">
        <v>28</v>
      </c>
      <c r="E48" s="5">
        <v>10</v>
      </c>
      <c r="F48" s="6" t="s">
        <v>79</v>
      </c>
      <c r="G48" s="4" t="s">
        <v>88</v>
      </c>
    </row>
    <row r="49" spans="1:7" x14ac:dyDescent="0.25">
      <c r="A49" s="4">
        <v>46</v>
      </c>
      <c r="B49" s="4" t="s">
        <v>89</v>
      </c>
      <c r="C49" s="7">
        <v>41740</v>
      </c>
      <c r="D49" s="4" t="s">
        <v>64</v>
      </c>
      <c r="E49" s="5">
        <v>10.1</v>
      </c>
      <c r="F49" s="6" t="s">
        <v>79</v>
      </c>
      <c r="G49" s="4" t="s">
        <v>65</v>
      </c>
    </row>
    <row r="50" spans="1:7" x14ac:dyDescent="0.25">
      <c r="A50" s="4">
        <v>46</v>
      </c>
      <c r="B50" s="4" t="s">
        <v>90</v>
      </c>
      <c r="C50" s="7">
        <v>41453</v>
      </c>
      <c r="D50" s="4" t="s">
        <v>21</v>
      </c>
      <c r="E50" s="5">
        <v>10.1</v>
      </c>
      <c r="F50" s="6" t="s">
        <v>79</v>
      </c>
      <c r="G50" s="4" t="s">
        <v>67</v>
      </c>
    </row>
    <row r="51" spans="1:7" x14ac:dyDescent="0.25">
      <c r="A51" s="4">
        <v>46</v>
      </c>
      <c r="B51" s="4" t="s">
        <v>91</v>
      </c>
      <c r="C51" s="7">
        <v>41632</v>
      </c>
      <c r="D51" s="4" t="s">
        <v>28</v>
      </c>
      <c r="E51" s="5">
        <v>10.1</v>
      </c>
      <c r="F51" s="6" t="s">
        <v>79</v>
      </c>
      <c r="G51" s="4" t="s">
        <v>30</v>
      </c>
    </row>
    <row r="52" spans="1:7" x14ac:dyDescent="0.25">
      <c r="A52" s="4">
        <v>46</v>
      </c>
      <c r="B52" s="4" t="s">
        <v>92</v>
      </c>
      <c r="C52" s="7">
        <v>41816</v>
      </c>
      <c r="D52" s="4" t="s">
        <v>21</v>
      </c>
      <c r="E52" s="5">
        <v>10.1</v>
      </c>
      <c r="F52" s="6" t="s">
        <v>79</v>
      </c>
      <c r="G52" s="4" t="s">
        <v>67</v>
      </c>
    </row>
    <row r="53" spans="1:7" x14ac:dyDescent="0.25">
      <c r="A53" s="4">
        <v>46</v>
      </c>
      <c r="B53" s="4" t="s">
        <v>93</v>
      </c>
      <c r="C53" s="7">
        <v>41453</v>
      </c>
      <c r="D53" s="4" t="s">
        <v>74</v>
      </c>
      <c r="E53" s="5">
        <v>10.1</v>
      </c>
      <c r="F53" s="6" t="s">
        <v>79</v>
      </c>
      <c r="G53" s="4" t="s">
        <v>75</v>
      </c>
    </row>
    <row r="54" spans="1:7" x14ac:dyDescent="0.25">
      <c r="A54" s="4">
        <v>51</v>
      </c>
      <c r="B54" s="4" t="s">
        <v>94</v>
      </c>
      <c r="C54" s="7">
        <v>41527</v>
      </c>
      <c r="D54" s="4" t="s">
        <v>21</v>
      </c>
      <c r="E54" s="5">
        <v>10.4</v>
      </c>
      <c r="F54" s="6" t="s">
        <v>79</v>
      </c>
      <c r="G54" s="4" t="s">
        <v>67</v>
      </c>
    </row>
    <row r="55" spans="1:7" x14ac:dyDescent="0.25">
      <c r="A55" s="4">
        <v>52</v>
      </c>
      <c r="B55" s="4" t="s">
        <v>95</v>
      </c>
      <c r="C55" s="7">
        <v>41758</v>
      </c>
      <c r="D55" s="4" t="s">
        <v>24</v>
      </c>
      <c r="E55" s="5">
        <v>10.5</v>
      </c>
      <c r="F55" s="6" t="s">
        <v>96</v>
      </c>
      <c r="G55" s="4" t="s">
        <v>25</v>
      </c>
    </row>
    <row r="56" spans="1:7" x14ac:dyDescent="0.25">
      <c r="A56" s="4">
        <v>52</v>
      </c>
      <c r="B56" s="4" t="s">
        <v>97</v>
      </c>
      <c r="C56" s="7">
        <v>41618</v>
      </c>
      <c r="D56" s="4" t="s">
        <v>64</v>
      </c>
      <c r="E56" s="5">
        <v>10.5</v>
      </c>
      <c r="F56" s="6" t="s">
        <v>96</v>
      </c>
      <c r="G56" s="4" t="s">
        <v>65</v>
      </c>
    </row>
    <row r="57" spans="1:7" x14ac:dyDescent="0.25">
      <c r="A57" s="4">
        <v>52</v>
      </c>
      <c r="B57" s="4" t="s">
        <v>98</v>
      </c>
      <c r="C57" s="7">
        <v>41972</v>
      </c>
      <c r="D57" s="4" t="s">
        <v>13</v>
      </c>
      <c r="E57" s="5">
        <v>10.5</v>
      </c>
      <c r="F57" s="6" t="s">
        <v>96</v>
      </c>
      <c r="G57" s="4" t="s">
        <v>16</v>
      </c>
    </row>
    <row r="58" spans="1:7" x14ac:dyDescent="0.25">
      <c r="A58" s="4">
        <v>52</v>
      </c>
      <c r="B58" s="4" t="s">
        <v>99</v>
      </c>
      <c r="C58" s="7">
        <v>41672</v>
      </c>
      <c r="D58" s="4" t="s">
        <v>21</v>
      </c>
      <c r="E58" s="5">
        <v>10.5</v>
      </c>
      <c r="F58" s="6" t="s">
        <v>96</v>
      </c>
      <c r="G58" s="4" t="s">
        <v>34</v>
      </c>
    </row>
    <row r="59" spans="1:7" x14ac:dyDescent="0.25">
      <c r="A59" s="4">
        <v>52</v>
      </c>
      <c r="B59" s="4" t="s">
        <v>100</v>
      </c>
      <c r="C59" s="7">
        <v>41744</v>
      </c>
      <c r="D59" s="4" t="s">
        <v>44</v>
      </c>
      <c r="E59" s="5">
        <v>10.5</v>
      </c>
      <c r="F59" s="6" t="s">
        <v>96</v>
      </c>
      <c r="G59" s="4" t="s">
        <v>45</v>
      </c>
    </row>
    <row r="60" spans="1:7" x14ac:dyDescent="0.25">
      <c r="A60" s="4">
        <v>57</v>
      </c>
      <c r="B60" s="4" t="s">
        <v>101</v>
      </c>
      <c r="C60" s="7">
        <v>41683</v>
      </c>
      <c r="D60" s="4" t="s">
        <v>61</v>
      </c>
      <c r="E60" s="5">
        <v>10.6</v>
      </c>
      <c r="F60" s="6" t="s">
        <v>96</v>
      </c>
      <c r="G60" s="4" t="s">
        <v>62</v>
      </c>
    </row>
    <row r="61" spans="1:7" x14ac:dyDescent="0.25">
      <c r="A61" s="4">
        <v>57</v>
      </c>
      <c r="B61" s="4" t="s">
        <v>102</v>
      </c>
      <c r="C61" s="7">
        <v>41311</v>
      </c>
      <c r="D61" s="4" t="s">
        <v>74</v>
      </c>
      <c r="E61" s="5">
        <v>10.6</v>
      </c>
      <c r="F61" s="6" t="s">
        <v>96</v>
      </c>
      <c r="G61" s="4" t="s">
        <v>75</v>
      </c>
    </row>
    <row r="62" spans="1:7" x14ac:dyDescent="0.25">
      <c r="A62" s="4">
        <v>59</v>
      </c>
      <c r="B62" s="4" t="s">
        <v>103</v>
      </c>
      <c r="C62" s="7">
        <v>41740</v>
      </c>
      <c r="D62" s="4" t="s">
        <v>64</v>
      </c>
      <c r="E62" s="5">
        <v>10.7</v>
      </c>
      <c r="F62" s="6" t="s">
        <v>96</v>
      </c>
      <c r="G62" s="4" t="s">
        <v>65</v>
      </c>
    </row>
    <row r="63" spans="1:7" x14ac:dyDescent="0.25">
      <c r="A63" s="4">
        <v>59</v>
      </c>
      <c r="B63" s="4" t="s">
        <v>104</v>
      </c>
      <c r="C63" s="7">
        <v>41454</v>
      </c>
      <c r="D63" s="4" t="s">
        <v>44</v>
      </c>
      <c r="E63" s="5">
        <v>10.7</v>
      </c>
      <c r="F63" s="6" t="s">
        <v>96</v>
      </c>
      <c r="G63" s="4" t="s">
        <v>45</v>
      </c>
    </row>
    <row r="64" spans="1:7" x14ac:dyDescent="0.25">
      <c r="A64" s="4">
        <v>59</v>
      </c>
      <c r="B64" s="4" t="s">
        <v>105</v>
      </c>
      <c r="C64" s="7">
        <v>41746</v>
      </c>
      <c r="D64" s="4" t="s">
        <v>18</v>
      </c>
      <c r="E64" s="5">
        <v>10.7</v>
      </c>
      <c r="F64" s="6" t="s">
        <v>96</v>
      </c>
      <c r="G64" s="4" t="s">
        <v>19</v>
      </c>
    </row>
    <row r="65" spans="1:7" x14ac:dyDescent="0.25">
      <c r="A65" s="4">
        <v>62</v>
      </c>
      <c r="B65" s="4" t="s">
        <v>106</v>
      </c>
      <c r="C65" s="7">
        <v>41813</v>
      </c>
      <c r="D65" s="4" t="s">
        <v>21</v>
      </c>
      <c r="E65" s="5">
        <v>10.8</v>
      </c>
      <c r="F65" s="6" t="s">
        <v>96</v>
      </c>
      <c r="G65" s="4" t="s">
        <v>34</v>
      </c>
    </row>
    <row r="66" spans="1:7" x14ac:dyDescent="0.25">
      <c r="A66" s="4">
        <v>63</v>
      </c>
      <c r="B66" s="4" t="s">
        <v>107</v>
      </c>
      <c r="C66" s="7">
        <v>41793</v>
      </c>
      <c r="D66" s="4" t="s">
        <v>21</v>
      </c>
      <c r="E66" s="5">
        <v>10.9</v>
      </c>
      <c r="F66" s="6" t="s">
        <v>96</v>
      </c>
      <c r="G66" s="4" t="s">
        <v>34</v>
      </c>
    </row>
    <row r="67" spans="1:7" x14ac:dyDescent="0.25">
      <c r="A67" s="4">
        <v>64</v>
      </c>
      <c r="B67" s="4" t="s">
        <v>108</v>
      </c>
      <c r="C67" s="7">
        <v>41926</v>
      </c>
      <c r="D67" s="4" t="s">
        <v>44</v>
      </c>
      <c r="E67" s="5">
        <v>10.9</v>
      </c>
      <c r="F67" s="6" t="s">
        <v>96</v>
      </c>
      <c r="G67" s="4" t="s">
        <v>45</v>
      </c>
    </row>
    <row r="68" spans="1:7" x14ac:dyDescent="0.25">
      <c r="A68" s="4">
        <v>65</v>
      </c>
      <c r="B68" s="4" t="s">
        <v>109</v>
      </c>
      <c r="C68" s="7">
        <v>41699</v>
      </c>
      <c r="D68" s="4" t="s">
        <v>21</v>
      </c>
      <c r="E68" s="5">
        <v>11</v>
      </c>
      <c r="F68" s="6" t="s">
        <v>96</v>
      </c>
      <c r="G68" s="4" t="s">
        <v>34</v>
      </c>
    </row>
    <row r="69" spans="1:7" x14ac:dyDescent="0.25">
      <c r="A69" s="4">
        <v>65</v>
      </c>
      <c r="B69" s="4" t="s">
        <v>110</v>
      </c>
      <c r="C69" s="7">
        <v>41468</v>
      </c>
      <c r="D69" s="4" t="s">
        <v>74</v>
      </c>
      <c r="E69" s="5">
        <v>11</v>
      </c>
      <c r="F69" s="6" t="s">
        <v>96</v>
      </c>
      <c r="G69" s="4" t="s">
        <v>75</v>
      </c>
    </row>
    <row r="70" spans="1:7" x14ac:dyDescent="0.25">
      <c r="A70" s="4">
        <v>67</v>
      </c>
      <c r="B70" s="4" t="s">
        <v>111</v>
      </c>
      <c r="C70" s="7">
        <v>41760</v>
      </c>
      <c r="D70" s="4" t="s">
        <v>64</v>
      </c>
      <c r="E70" s="5">
        <v>11.3</v>
      </c>
      <c r="F70" s="6" t="s">
        <v>96</v>
      </c>
      <c r="G70" s="4" t="s">
        <v>65</v>
      </c>
    </row>
    <row r="71" spans="1:7" x14ac:dyDescent="0.25">
      <c r="A71" s="4">
        <v>68</v>
      </c>
      <c r="B71" s="4" t="s">
        <v>112</v>
      </c>
      <c r="C71" s="7">
        <v>41747</v>
      </c>
      <c r="D71" s="4" t="s">
        <v>21</v>
      </c>
      <c r="E71" s="5">
        <v>11.5</v>
      </c>
      <c r="F71" s="6" t="s">
        <v>96</v>
      </c>
      <c r="G71" s="4" t="s">
        <v>34</v>
      </c>
    </row>
    <row r="72" spans="1:7" x14ac:dyDescent="0.25">
      <c r="A72" s="4">
        <v>68</v>
      </c>
      <c r="B72" s="4" t="s">
        <v>113</v>
      </c>
      <c r="C72" s="7">
        <v>41994</v>
      </c>
      <c r="D72" s="4" t="s">
        <v>44</v>
      </c>
      <c r="E72" s="5">
        <v>11.5</v>
      </c>
      <c r="F72" s="6" t="s">
        <v>96</v>
      </c>
      <c r="G72" s="4" t="s">
        <v>45</v>
      </c>
    </row>
    <row r="73" spans="1:7" x14ac:dyDescent="0.25">
      <c r="A73" s="4" t="s">
        <v>114</v>
      </c>
      <c r="B73" s="4" t="s">
        <v>115</v>
      </c>
      <c r="C73" s="7" t="s">
        <v>116</v>
      </c>
      <c r="D73" s="4" t="s">
        <v>13</v>
      </c>
      <c r="E73" s="5" t="s">
        <v>114</v>
      </c>
      <c r="F73" s="6"/>
      <c r="G73" s="4" t="s">
        <v>16</v>
      </c>
    </row>
    <row r="74" spans="1:7" x14ac:dyDescent="0.25">
      <c r="A74" s="4" t="s">
        <v>114</v>
      </c>
      <c r="B74" s="4" t="s">
        <v>117</v>
      </c>
      <c r="C74" s="7">
        <v>41773</v>
      </c>
      <c r="D74" s="4" t="s">
        <v>21</v>
      </c>
      <c r="E74" s="5" t="s">
        <v>114</v>
      </c>
      <c r="F74" s="6"/>
      <c r="G74" s="4" t="s">
        <v>34</v>
      </c>
    </row>
    <row r="75" spans="1:7" x14ac:dyDescent="0.25">
      <c r="A75" s="4" t="s">
        <v>114</v>
      </c>
      <c r="B75" s="4" t="s">
        <v>118</v>
      </c>
      <c r="C75" s="7" t="s">
        <v>119</v>
      </c>
      <c r="D75" s="4" t="s">
        <v>18</v>
      </c>
      <c r="E75" s="5" t="s">
        <v>114</v>
      </c>
      <c r="F75" s="6"/>
      <c r="G75" s="4" t="s">
        <v>39</v>
      </c>
    </row>
    <row r="76" spans="1:7" x14ac:dyDescent="0.25">
      <c r="A76" s="4" t="s">
        <v>114</v>
      </c>
      <c r="B76" s="4" t="s">
        <v>120</v>
      </c>
      <c r="C76" s="7">
        <v>41603</v>
      </c>
      <c r="D76" s="4" t="s">
        <v>21</v>
      </c>
      <c r="E76" s="5" t="s">
        <v>114</v>
      </c>
      <c r="F76" s="6"/>
      <c r="G76" s="4" t="s">
        <v>34</v>
      </c>
    </row>
    <row r="77" spans="1:7" x14ac:dyDescent="0.25">
      <c r="A77" s="4" t="s">
        <v>114</v>
      </c>
      <c r="B77" s="4" t="s">
        <v>121</v>
      </c>
      <c r="C77" s="7">
        <v>41796</v>
      </c>
      <c r="D77" s="4" t="s">
        <v>18</v>
      </c>
      <c r="E77" s="5" t="s">
        <v>114</v>
      </c>
      <c r="F77" s="6"/>
      <c r="G77" s="4" t="s">
        <v>19</v>
      </c>
    </row>
    <row r="78" spans="1:7" x14ac:dyDescent="0.25">
      <c r="A78" s="4"/>
      <c r="B78" s="4"/>
      <c r="C78" s="7"/>
      <c r="D78" s="4"/>
      <c r="E78" s="5"/>
      <c r="F78" s="6"/>
      <c r="G78" s="4"/>
    </row>
    <row r="79" spans="1:7" x14ac:dyDescent="0.25">
      <c r="A79" s="4"/>
      <c r="B79" s="4"/>
      <c r="C79" s="7" t="s">
        <v>122</v>
      </c>
      <c r="D79" s="4"/>
      <c r="E79" s="5"/>
      <c r="F79" s="6"/>
      <c r="G79" s="4"/>
    </row>
    <row r="80" spans="1:7" x14ac:dyDescent="0.25">
      <c r="A80" s="4" t="s">
        <v>1</v>
      </c>
      <c r="B80" s="4" t="s">
        <v>2</v>
      </c>
      <c r="C80" s="7" t="s">
        <v>3</v>
      </c>
      <c r="D80" s="4" t="s">
        <v>4</v>
      </c>
      <c r="E80" s="5" t="s">
        <v>5</v>
      </c>
      <c r="F80" s="6" t="s">
        <v>6</v>
      </c>
      <c r="G80" s="4" t="s">
        <v>7</v>
      </c>
    </row>
    <row r="81" spans="1:7" x14ac:dyDescent="0.25">
      <c r="A81" s="4">
        <v>1</v>
      </c>
      <c r="B81" s="4" t="s">
        <v>31</v>
      </c>
      <c r="C81" s="7">
        <v>41451</v>
      </c>
      <c r="D81" s="4" t="s">
        <v>21</v>
      </c>
      <c r="E81" s="5">
        <v>470</v>
      </c>
      <c r="F81" s="6">
        <v>3</v>
      </c>
      <c r="G81" s="4" t="s">
        <v>32</v>
      </c>
    </row>
    <row r="82" spans="1:7" x14ac:dyDescent="0.25">
      <c r="A82" s="4">
        <v>2</v>
      </c>
      <c r="B82" s="4" t="s">
        <v>9</v>
      </c>
      <c r="C82" s="7">
        <v>41386</v>
      </c>
      <c r="D82" s="4" t="s">
        <v>10</v>
      </c>
      <c r="E82" s="5">
        <v>459</v>
      </c>
      <c r="F82" s="6">
        <v>3</v>
      </c>
      <c r="G82" s="4" t="s">
        <v>11</v>
      </c>
    </row>
    <row r="83" spans="1:7" x14ac:dyDescent="0.25">
      <c r="A83" s="4">
        <v>3</v>
      </c>
      <c r="B83" s="4" t="s">
        <v>23</v>
      </c>
      <c r="C83" s="7">
        <v>41593</v>
      </c>
      <c r="D83" s="4" t="s">
        <v>24</v>
      </c>
      <c r="E83" s="5">
        <v>449</v>
      </c>
      <c r="F83" s="6">
        <v>3</v>
      </c>
      <c r="G83" s="4" t="s">
        <v>25</v>
      </c>
    </row>
    <row r="84" spans="1:7" x14ac:dyDescent="0.25">
      <c r="A84" s="4">
        <v>4</v>
      </c>
      <c r="B84" s="4" t="s">
        <v>35</v>
      </c>
      <c r="C84" s="7">
        <v>41335</v>
      </c>
      <c r="D84" s="4" t="s">
        <v>21</v>
      </c>
      <c r="E84" s="5">
        <v>446</v>
      </c>
      <c r="F84" s="6">
        <v>3</v>
      </c>
      <c r="G84" s="4" t="s">
        <v>22</v>
      </c>
    </row>
    <row r="85" spans="1:7" x14ac:dyDescent="0.25">
      <c r="A85" s="4">
        <v>5</v>
      </c>
      <c r="B85" s="4" t="s">
        <v>26</v>
      </c>
      <c r="C85" s="7">
        <v>41291</v>
      </c>
      <c r="D85" s="4" t="s">
        <v>13</v>
      </c>
      <c r="E85" s="5">
        <v>437</v>
      </c>
      <c r="F85" s="6" t="s">
        <v>29</v>
      </c>
      <c r="G85" s="4" t="s">
        <v>16</v>
      </c>
    </row>
    <row r="86" spans="1:7" x14ac:dyDescent="0.25">
      <c r="A86" s="4">
        <v>6</v>
      </c>
      <c r="B86" s="4" t="s">
        <v>27</v>
      </c>
      <c r="C86" s="7">
        <v>41413</v>
      </c>
      <c r="D86" s="4" t="s">
        <v>28</v>
      </c>
      <c r="E86" s="5">
        <v>435</v>
      </c>
      <c r="F86" s="6" t="s">
        <v>29</v>
      </c>
      <c r="G86" s="4" t="s">
        <v>30</v>
      </c>
    </row>
    <row r="87" spans="1:7" x14ac:dyDescent="0.25">
      <c r="A87" s="4">
        <v>7</v>
      </c>
      <c r="B87" s="4" t="s">
        <v>38</v>
      </c>
      <c r="C87" s="7">
        <v>41438</v>
      </c>
      <c r="D87" s="4" t="s">
        <v>18</v>
      </c>
      <c r="E87" s="5">
        <v>434</v>
      </c>
      <c r="F87" s="6" t="s">
        <v>29</v>
      </c>
      <c r="G87" s="4" t="s">
        <v>39</v>
      </c>
    </row>
    <row r="88" spans="1:7" x14ac:dyDescent="0.25">
      <c r="A88" s="4">
        <v>8</v>
      </c>
      <c r="B88" s="4" t="s">
        <v>20</v>
      </c>
      <c r="C88" s="7">
        <v>41688</v>
      </c>
      <c r="D88" s="4" t="s">
        <v>21</v>
      </c>
      <c r="E88" s="5">
        <v>431</v>
      </c>
      <c r="F88" s="6" t="s">
        <v>29</v>
      </c>
      <c r="G88" s="4" t="s">
        <v>22</v>
      </c>
    </row>
    <row r="89" spans="1:7" x14ac:dyDescent="0.25">
      <c r="A89" s="4">
        <v>9</v>
      </c>
      <c r="B89" s="4" t="s">
        <v>54</v>
      </c>
      <c r="C89" s="7">
        <v>41530</v>
      </c>
      <c r="D89" s="4" t="s">
        <v>21</v>
      </c>
      <c r="E89" s="5">
        <v>428</v>
      </c>
      <c r="F89" s="6" t="s">
        <v>29</v>
      </c>
      <c r="G89" s="4" t="s">
        <v>34</v>
      </c>
    </row>
    <row r="90" spans="1:7" x14ac:dyDescent="0.25">
      <c r="A90" s="4">
        <v>10</v>
      </c>
      <c r="B90" s="4" t="s">
        <v>12</v>
      </c>
      <c r="C90" s="7">
        <v>41385</v>
      </c>
      <c r="D90" s="4" t="s">
        <v>13</v>
      </c>
      <c r="E90" s="5">
        <v>427</v>
      </c>
      <c r="F90" s="6" t="s">
        <v>29</v>
      </c>
      <c r="G90" s="4" t="s">
        <v>14</v>
      </c>
    </row>
    <row r="91" spans="1:7" x14ac:dyDescent="0.25">
      <c r="A91" s="4">
        <v>11</v>
      </c>
      <c r="B91" s="4" t="s">
        <v>47</v>
      </c>
      <c r="C91" s="7">
        <v>41826</v>
      </c>
      <c r="D91" s="4" t="s">
        <v>10</v>
      </c>
      <c r="E91" s="5">
        <v>424</v>
      </c>
      <c r="F91" s="6" t="s">
        <v>29</v>
      </c>
      <c r="G91" s="4" t="s">
        <v>11</v>
      </c>
    </row>
    <row r="92" spans="1:7" x14ac:dyDescent="0.25">
      <c r="A92" s="4">
        <v>12</v>
      </c>
      <c r="B92" s="4" t="s">
        <v>40</v>
      </c>
      <c r="C92" s="7">
        <v>41512</v>
      </c>
      <c r="D92" s="4" t="s">
        <v>21</v>
      </c>
      <c r="E92" s="5">
        <v>422</v>
      </c>
      <c r="F92" s="6" t="s">
        <v>29</v>
      </c>
      <c r="G92" s="4" t="s">
        <v>22</v>
      </c>
    </row>
    <row r="93" spans="1:7" x14ac:dyDescent="0.25">
      <c r="A93" s="4">
        <v>13</v>
      </c>
      <c r="B93" s="4" t="s">
        <v>118</v>
      </c>
      <c r="C93" s="7" t="s">
        <v>119</v>
      </c>
      <c r="D93" s="4" t="s">
        <v>18</v>
      </c>
      <c r="E93" s="5">
        <v>419</v>
      </c>
      <c r="F93" s="6" t="s">
        <v>29</v>
      </c>
      <c r="G93" s="4" t="s">
        <v>39</v>
      </c>
    </row>
    <row r="94" spans="1:7" x14ac:dyDescent="0.25">
      <c r="A94" s="4">
        <v>14</v>
      </c>
      <c r="B94" s="4" t="s">
        <v>17</v>
      </c>
      <c r="C94" s="7">
        <v>41529</v>
      </c>
      <c r="D94" s="4" t="s">
        <v>18</v>
      </c>
      <c r="E94" s="5">
        <v>418</v>
      </c>
      <c r="F94" s="6" t="s">
        <v>29</v>
      </c>
      <c r="G94" s="4" t="s">
        <v>19</v>
      </c>
    </row>
    <row r="95" spans="1:7" x14ac:dyDescent="0.25">
      <c r="A95" s="4">
        <v>15</v>
      </c>
      <c r="B95" s="4" t="s">
        <v>33</v>
      </c>
      <c r="C95" s="7">
        <v>41575</v>
      </c>
      <c r="D95" s="4" t="s">
        <v>21</v>
      </c>
      <c r="E95" s="5">
        <v>413</v>
      </c>
      <c r="F95" s="6" t="s">
        <v>29</v>
      </c>
      <c r="G95" s="4" t="s">
        <v>34</v>
      </c>
    </row>
    <row r="96" spans="1:7" x14ac:dyDescent="0.25">
      <c r="A96" s="4">
        <v>16</v>
      </c>
      <c r="B96" s="4" t="s">
        <v>58</v>
      </c>
      <c r="C96" s="7">
        <v>41921</v>
      </c>
      <c r="D96" s="4" t="s">
        <v>13</v>
      </c>
      <c r="E96" s="5">
        <v>410</v>
      </c>
      <c r="F96" s="6" t="s">
        <v>29</v>
      </c>
      <c r="G96" s="4" t="s">
        <v>16</v>
      </c>
    </row>
    <row r="97" spans="1:7" x14ac:dyDescent="0.25">
      <c r="A97" s="4">
        <v>17</v>
      </c>
      <c r="B97" s="4" t="s">
        <v>43</v>
      </c>
      <c r="C97" s="7">
        <v>41424</v>
      </c>
      <c r="D97" s="4" t="s">
        <v>44</v>
      </c>
      <c r="E97" s="5">
        <v>410</v>
      </c>
      <c r="F97" s="6" t="s">
        <v>29</v>
      </c>
      <c r="G97" s="4" t="s">
        <v>45</v>
      </c>
    </row>
    <row r="98" spans="1:7" x14ac:dyDescent="0.25">
      <c r="A98" s="4">
        <v>18</v>
      </c>
      <c r="B98" s="4" t="s">
        <v>46</v>
      </c>
      <c r="C98" s="7">
        <v>41553</v>
      </c>
      <c r="D98" s="4" t="s">
        <v>21</v>
      </c>
      <c r="E98" s="5">
        <v>406</v>
      </c>
      <c r="F98" s="6" t="s">
        <v>29</v>
      </c>
      <c r="G98" s="4" t="s">
        <v>34</v>
      </c>
    </row>
    <row r="99" spans="1:7" x14ac:dyDescent="0.25">
      <c r="A99" s="4">
        <v>19</v>
      </c>
      <c r="B99" s="4" t="s">
        <v>41</v>
      </c>
      <c r="C99" s="7">
        <v>41719</v>
      </c>
      <c r="D99" s="4" t="s">
        <v>28</v>
      </c>
      <c r="E99" s="5">
        <v>406</v>
      </c>
      <c r="F99" s="6" t="s">
        <v>29</v>
      </c>
      <c r="G99" s="4" t="s">
        <v>42</v>
      </c>
    </row>
    <row r="100" spans="1:7" x14ac:dyDescent="0.25">
      <c r="A100" s="4">
        <v>20</v>
      </c>
      <c r="B100" s="4" t="s">
        <v>63</v>
      </c>
      <c r="C100" s="7">
        <v>41444</v>
      </c>
      <c r="D100" s="4" t="s">
        <v>64</v>
      </c>
      <c r="E100" s="5">
        <v>392</v>
      </c>
      <c r="F100" s="6" t="s">
        <v>48</v>
      </c>
      <c r="G100" s="4" t="s">
        <v>65</v>
      </c>
    </row>
    <row r="101" spans="1:7" x14ac:dyDescent="0.25">
      <c r="A101" s="4">
        <v>21</v>
      </c>
      <c r="B101" s="4" t="s">
        <v>76</v>
      </c>
      <c r="C101" s="7">
        <v>41310</v>
      </c>
      <c r="D101" s="4" t="s">
        <v>18</v>
      </c>
      <c r="E101" s="5">
        <v>390</v>
      </c>
      <c r="F101" s="6" t="s">
        <v>48</v>
      </c>
      <c r="G101" s="4" t="s">
        <v>39</v>
      </c>
    </row>
    <row r="102" spans="1:7" x14ac:dyDescent="0.25">
      <c r="A102" s="4">
        <v>22</v>
      </c>
      <c r="B102" s="4" t="s">
        <v>71</v>
      </c>
      <c r="C102" s="7">
        <v>41635</v>
      </c>
      <c r="D102" s="4" t="s">
        <v>72</v>
      </c>
      <c r="E102" s="5">
        <v>390</v>
      </c>
      <c r="F102" s="6" t="s">
        <v>48</v>
      </c>
      <c r="G102" s="4" t="s">
        <v>62</v>
      </c>
    </row>
    <row r="103" spans="1:7" x14ac:dyDescent="0.25">
      <c r="A103" s="4">
        <v>23</v>
      </c>
      <c r="B103" s="4" t="s">
        <v>36</v>
      </c>
      <c r="C103" s="7">
        <v>41850</v>
      </c>
      <c r="D103" s="4" t="s">
        <v>21</v>
      </c>
      <c r="E103" s="5">
        <v>386</v>
      </c>
      <c r="F103" s="6" t="s">
        <v>48</v>
      </c>
      <c r="G103" s="4" t="s">
        <v>37</v>
      </c>
    </row>
    <row r="104" spans="1:7" x14ac:dyDescent="0.25">
      <c r="A104" s="4">
        <v>24</v>
      </c>
      <c r="B104" s="4" t="s">
        <v>49</v>
      </c>
      <c r="C104" s="7">
        <v>41929</v>
      </c>
      <c r="D104" s="4" t="s">
        <v>13</v>
      </c>
      <c r="E104" s="5">
        <v>386</v>
      </c>
      <c r="F104" s="6" t="s">
        <v>48</v>
      </c>
      <c r="G104" s="4" t="s">
        <v>16</v>
      </c>
    </row>
    <row r="105" spans="1:7" x14ac:dyDescent="0.25">
      <c r="A105" s="4">
        <v>25</v>
      </c>
      <c r="B105" s="4" t="s">
        <v>50</v>
      </c>
      <c r="C105" s="7">
        <v>41452</v>
      </c>
      <c r="D105" s="4" t="s">
        <v>10</v>
      </c>
      <c r="E105" s="5">
        <v>384</v>
      </c>
      <c r="F105" s="6" t="s">
        <v>48</v>
      </c>
      <c r="G105" s="4" t="s">
        <v>11</v>
      </c>
    </row>
    <row r="106" spans="1:7" x14ac:dyDescent="0.25">
      <c r="A106" s="4">
        <v>26</v>
      </c>
      <c r="B106" s="4" t="s">
        <v>80</v>
      </c>
      <c r="C106" s="7">
        <v>41599</v>
      </c>
      <c r="D106" s="4" t="s">
        <v>28</v>
      </c>
      <c r="E106" s="5">
        <v>383</v>
      </c>
      <c r="F106" s="6" t="s">
        <v>48</v>
      </c>
      <c r="G106" s="4" t="s">
        <v>30</v>
      </c>
    </row>
    <row r="107" spans="1:7" x14ac:dyDescent="0.25">
      <c r="A107" s="4">
        <v>27</v>
      </c>
      <c r="B107" s="4" t="s">
        <v>57</v>
      </c>
      <c r="C107" s="7">
        <v>41588</v>
      </c>
      <c r="D107" s="4" t="s">
        <v>13</v>
      </c>
      <c r="E107" s="5">
        <v>380</v>
      </c>
      <c r="F107" s="6" t="s">
        <v>48</v>
      </c>
      <c r="G107" s="4" t="s">
        <v>14</v>
      </c>
    </row>
    <row r="108" spans="1:7" x14ac:dyDescent="0.25">
      <c r="A108" s="4">
        <v>28</v>
      </c>
      <c r="B108" s="4" t="s">
        <v>77</v>
      </c>
      <c r="C108" s="7">
        <v>41534</v>
      </c>
      <c r="D108" s="4" t="s">
        <v>13</v>
      </c>
      <c r="E108" s="5">
        <v>379</v>
      </c>
      <c r="F108" s="6" t="s">
        <v>48</v>
      </c>
      <c r="G108" s="4" t="s">
        <v>14</v>
      </c>
    </row>
    <row r="109" spans="1:7" x14ac:dyDescent="0.25">
      <c r="A109" s="4">
        <v>29</v>
      </c>
      <c r="B109" s="4" t="s">
        <v>66</v>
      </c>
      <c r="C109" s="7">
        <v>41349</v>
      </c>
      <c r="D109" s="4" t="s">
        <v>21</v>
      </c>
      <c r="E109" s="5">
        <v>375</v>
      </c>
      <c r="F109" s="6" t="s">
        <v>48</v>
      </c>
      <c r="G109" s="4" t="s">
        <v>67</v>
      </c>
    </row>
    <row r="110" spans="1:7" x14ac:dyDescent="0.25">
      <c r="A110" s="4">
        <v>30</v>
      </c>
      <c r="B110" s="4" t="s">
        <v>68</v>
      </c>
      <c r="C110" s="7">
        <v>41498</v>
      </c>
      <c r="D110" s="4" t="s">
        <v>28</v>
      </c>
      <c r="E110" s="5">
        <v>374</v>
      </c>
      <c r="F110" s="6" t="s">
        <v>48</v>
      </c>
      <c r="G110" s="4" t="s">
        <v>30</v>
      </c>
    </row>
    <row r="111" spans="1:7" x14ac:dyDescent="0.25">
      <c r="A111" s="4">
        <v>31</v>
      </c>
      <c r="B111" s="4" t="s">
        <v>87</v>
      </c>
      <c r="C111" s="7">
        <v>41849</v>
      </c>
      <c r="D111" s="4" t="s">
        <v>28</v>
      </c>
      <c r="E111" s="5">
        <v>373</v>
      </c>
      <c r="F111" s="6" t="s">
        <v>48</v>
      </c>
      <c r="G111" s="4" t="s">
        <v>88</v>
      </c>
    </row>
    <row r="112" spans="1:7" x14ac:dyDescent="0.25">
      <c r="A112" s="4">
        <v>32</v>
      </c>
      <c r="B112" s="4" t="s">
        <v>91</v>
      </c>
      <c r="C112" s="7">
        <v>41632</v>
      </c>
      <c r="D112" s="4" t="s">
        <v>28</v>
      </c>
      <c r="E112" s="5">
        <v>369</v>
      </c>
      <c r="F112" s="6" t="s">
        <v>48</v>
      </c>
      <c r="G112" s="4" t="s">
        <v>30</v>
      </c>
    </row>
    <row r="113" spans="1:7" x14ac:dyDescent="0.25">
      <c r="A113" s="4">
        <v>33</v>
      </c>
      <c r="B113" s="4" t="s">
        <v>84</v>
      </c>
      <c r="C113" s="7">
        <v>41500</v>
      </c>
      <c r="D113" s="4" t="s">
        <v>85</v>
      </c>
      <c r="E113" s="5">
        <v>366</v>
      </c>
      <c r="F113" s="6" t="s">
        <v>48</v>
      </c>
      <c r="G113" s="4" t="s">
        <v>86</v>
      </c>
    </row>
    <row r="114" spans="1:7" x14ac:dyDescent="0.25">
      <c r="A114" s="4">
        <v>34</v>
      </c>
      <c r="B114" s="4" t="s">
        <v>51</v>
      </c>
      <c r="C114" s="7">
        <v>41569</v>
      </c>
      <c r="D114" s="4" t="s">
        <v>21</v>
      </c>
      <c r="E114" s="5">
        <v>363</v>
      </c>
      <c r="F114" s="6" t="s">
        <v>48</v>
      </c>
      <c r="G114" s="4" t="s">
        <v>22</v>
      </c>
    </row>
    <row r="115" spans="1:7" x14ac:dyDescent="0.25">
      <c r="A115" s="4">
        <v>35</v>
      </c>
      <c r="B115" s="4" t="s">
        <v>82</v>
      </c>
      <c r="C115" s="7">
        <v>41590</v>
      </c>
      <c r="D115" s="4" t="s">
        <v>10</v>
      </c>
      <c r="E115" s="5">
        <v>362</v>
      </c>
      <c r="F115" s="6" t="s">
        <v>48</v>
      </c>
      <c r="G115" s="4" t="s">
        <v>11</v>
      </c>
    </row>
    <row r="116" spans="1:7" x14ac:dyDescent="0.25">
      <c r="A116" s="4">
        <v>36</v>
      </c>
      <c r="B116" s="4" t="s">
        <v>59</v>
      </c>
      <c r="C116" s="7">
        <v>41829</v>
      </c>
      <c r="D116" s="4" t="s">
        <v>21</v>
      </c>
      <c r="E116" s="5">
        <v>360</v>
      </c>
      <c r="F116" s="6" t="s">
        <v>48</v>
      </c>
      <c r="G116" s="4" t="s">
        <v>32</v>
      </c>
    </row>
    <row r="117" spans="1:7" x14ac:dyDescent="0.25">
      <c r="A117" s="4">
        <v>37</v>
      </c>
      <c r="B117" s="4" t="s">
        <v>69</v>
      </c>
      <c r="C117" s="7">
        <v>41750</v>
      </c>
      <c r="D117" s="4" t="s">
        <v>61</v>
      </c>
      <c r="E117" s="5">
        <v>359</v>
      </c>
      <c r="F117" s="6" t="s">
        <v>79</v>
      </c>
      <c r="G117" s="4" t="s">
        <v>62</v>
      </c>
    </row>
    <row r="118" spans="1:7" x14ac:dyDescent="0.25">
      <c r="A118" s="4">
        <v>38</v>
      </c>
      <c r="B118" s="4" t="s">
        <v>94</v>
      </c>
      <c r="C118" s="7">
        <v>41527</v>
      </c>
      <c r="D118" s="4" t="s">
        <v>21</v>
      </c>
      <c r="E118" s="5">
        <v>355</v>
      </c>
      <c r="F118" s="6" t="s">
        <v>79</v>
      </c>
      <c r="G118" s="4" t="s">
        <v>67</v>
      </c>
    </row>
    <row r="119" spans="1:7" x14ac:dyDescent="0.25">
      <c r="A119" s="4">
        <v>39</v>
      </c>
      <c r="B119" s="4" t="s">
        <v>90</v>
      </c>
      <c r="C119" s="7">
        <v>41453</v>
      </c>
      <c r="D119" s="4" t="s">
        <v>21</v>
      </c>
      <c r="E119" s="5">
        <v>354</v>
      </c>
      <c r="F119" s="6" t="s">
        <v>79</v>
      </c>
      <c r="G119" s="4" t="s">
        <v>67</v>
      </c>
    </row>
    <row r="120" spans="1:7" x14ac:dyDescent="0.25">
      <c r="A120" s="4">
        <v>40</v>
      </c>
      <c r="B120" s="4" t="s">
        <v>89</v>
      </c>
      <c r="C120" s="7">
        <v>41740</v>
      </c>
      <c r="D120" s="4" t="s">
        <v>64</v>
      </c>
      <c r="E120" s="5">
        <v>354</v>
      </c>
      <c r="F120" s="6" t="s">
        <v>79</v>
      </c>
      <c r="G120" s="4" t="s">
        <v>65</v>
      </c>
    </row>
    <row r="121" spans="1:7" x14ac:dyDescent="0.25">
      <c r="A121" s="4">
        <v>41</v>
      </c>
      <c r="B121" s="4" t="s">
        <v>104</v>
      </c>
      <c r="C121" s="7">
        <v>41454</v>
      </c>
      <c r="D121" s="4" t="s">
        <v>44</v>
      </c>
      <c r="E121" s="5">
        <v>352</v>
      </c>
      <c r="F121" s="6" t="s">
        <v>79</v>
      </c>
      <c r="G121" s="4" t="s">
        <v>45</v>
      </c>
    </row>
    <row r="122" spans="1:7" x14ac:dyDescent="0.25">
      <c r="A122" s="4">
        <v>42</v>
      </c>
      <c r="B122" s="4" t="s">
        <v>73</v>
      </c>
      <c r="C122" s="7">
        <v>41331</v>
      </c>
      <c r="D122" s="4" t="s">
        <v>74</v>
      </c>
      <c r="E122" s="5">
        <v>347</v>
      </c>
      <c r="F122" s="6" t="s">
        <v>79</v>
      </c>
      <c r="G122" s="4" t="s">
        <v>75</v>
      </c>
    </row>
    <row r="123" spans="1:7" x14ac:dyDescent="0.25">
      <c r="A123" s="4">
        <v>43</v>
      </c>
      <c r="B123" s="4" t="s">
        <v>98</v>
      </c>
      <c r="C123" s="7">
        <v>41972</v>
      </c>
      <c r="D123" s="4" t="s">
        <v>13</v>
      </c>
      <c r="E123" s="5">
        <v>340</v>
      </c>
      <c r="F123" s="6" t="s">
        <v>79</v>
      </c>
      <c r="G123" s="4" t="s">
        <v>16</v>
      </c>
    </row>
    <row r="124" spans="1:7" x14ac:dyDescent="0.25">
      <c r="A124" s="4">
        <v>44</v>
      </c>
      <c r="B124" s="4" t="s">
        <v>83</v>
      </c>
      <c r="C124" s="7">
        <v>41714</v>
      </c>
      <c r="D124" s="4" t="s">
        <v>21</v>
      </c>
      <c r="E124" s="5">
        <v>340</v>
      </c>
      <c r="F124" s="6" t="s">
        <v>79</v>
      </c>
      <c r="G124" s="4" t="s">
        <v>34</v>
      </c>
    </row>
    <row r="125" spans="1:7" x14ac:dyDescent="0.25">
      <c r="A125" s="4">
        <v>45</v>
      </c>
      <c r="B125" s="4" t="s">
        <v>97</v>
      </c>
      <c r="C125" s="7">
        <v>41618</v>
      </c>
      <c r="D125" s="4" t="s">
        <v>64</v>
      </c>
      <c r="E125" s="5">
        <v>340</v>
      </c>
      <c r="F125" s="6" t="s">
        <v>79</v>
      </c>
      <c r="G125" s="4" t="s">
        <v>65</v>
      </c>
    </row>
    <row r="126" spans="1:7" x14ac:dyDescent="0.25">
      <c r="A126" s="4">
        <v>46</v>
      </c>
      <c r="B126" s="4" t="s">
        <v>78</v>
      </c>
      <c r="C126" s="7">
        <v>41894</v>
      </c>
      <c r="D126" s="4" t="s">
        <v>21</v>
      </c>
      <c r="E126" s="5">
        <v>337</v>
      </c>
      <c r="F126" s="6" t="s">
        <v>79</v>
      </c>
      <c r="G126" s="4" t="s">
        <v>34</v>
      </c>
    </row>
    <row r="127" spans="1:7" x14ac:dyDescent="0.25">
      <c r="A127" s="4">
        <v>47</v>
      </c>
      <c r="B127" s="4" t="s">
        <v>100</v>
      </c>
      <c r="C127" s="7">
        <v>41744</v>
      </c>
      <c r="D127" s="4" t="s">
        <v>44</v>
      </c>
      <c r="E127" s="5">
        <v>337</v>
      </c>
      <c r="F127" s="6" t="s">
        <v>79</v>
      </c>
      <c r="G127" s="4" t="s">
        <v>45</v>
      </c>
    </row>
    <row r="128" spans="1:7" x14ac:dyDescent="0.25">
      <c r="A128" s="4">
        <v>48</v>
      </c>
      <c r="B128" s="4" t="s">
        <v>52</v>
      </c>
      <c r="C128" s="7">
        <v>41775</v>
      </c>
      <c r="D128" s="4" t="s">
        <v>18</v>
      </c>
      <c r="E128" s="5">
        <v>335</v>
      </c>
      <c r="F128" s="6" t="s">
        <v>79</v>
      </c>
      <c r="G128" s="4" t="s">
        <v>53</v>
      </c>
    </row>
    <row r="129" spans="1:7" x14ac:dyDescent="0.25">
      <c r="A129" s="4">
        <v>49</v>
      </c>
      <c r="B129" s="4" t="s">
        <v>99</v>
      </c>
      <c r="C129" s="7">
        <v>41672</v>
      </c>
      <c r="D129" s="4" t="s">
        <v>21</v>
      </c>
      <c r="E129" s="5">
        <v>332</v>
      </c>
      <c r="F129" s="6" t="s">
        <v>79</v>
      </c>
      <c r="G129" s="4" t="s">
        <v>34</v>
      </c>
    </row>
    <row r="130" spans="1:7" x14ac:dyDescent="0.25">
      <c r="A130" s="4">
        <v>50</v>
      </c>
      <c r="B130" s="4" t="s">
        <v>109</v>
      </c>
      <c r="C130" s="7">
        <v>41699</v>
      </c>
      <c r="D130" s="4" t="s">
        <v>21</v>
      </c>
      <c r="E130" s="5">
        <v>329</v>
      </c>
      <c r="F130" s="6" t="s">
        <v>79</v>
      </c>
      <c r="G130" s="4" t="s">
        <v>34</v>
      </c>
    </row>
    <row r="131" spans="1:7" x14ac:dyDescent="0.25">
      <c r="A131" s="4">
        <v>51</v>
      </c>
      <c r="B131" s="4" t="s">
        <v>106</v>
      </c>
      <c r="C131" s="7">
        <v>41813</v>
      </c>
      <c r="D131" s="4" t="s">
        <v>21</v>
      </c>
      <c r="E131" s="5">
        <v>328</v>
      </c>
      <c r="F131" s="6" t="s">
        <v>79</v>
      </c>
      <c r="G131" s="4" t="s">
        <v>34</v>
      </c>
    </row>
    <row r="132" spans="1:7" x14ac:dyDescent="0.25">
      <c r="A132" s="4">
        <v>52</v>
      </c>
      <c r="B132" s="4" t="s">
        <v>121</v>
      </c>
      <c r="C132" s="7">
        <v>41796</v>
      </c>
      <c r="D132" s="4" t="s">
        <v>18</v>
      </c>
      <c r="E132" s="5">
        <v>324</v>
      </c>
      <c r="F132" s="6" t="s">
        <v>79</v>
      </c>
      <c r="G132" s="4" t="s">
        <v>19</v>
      </c>
    </row>
    <row r="133" spans="1:7" x14ac:dyDescent="0.25">
      <c r="A133" s="4">
        <v>53</v>
      </c>
      <c r="B133" s="4" t="s">
        <v>93</v>
      </c>
      <c r="C133" s="7">
        <v>41453</v>
      </c>
      <c r="D133" s="4" t="s">
        <v>74</v>
      </c>
      <c r="E133" s="5">
        <v>324</v>
      </c>
      <c r="F133" s="6" t="s">
        <v>79</v>
      </c>
      <c r="G133" s="4" t="s">
        <v>75</v>
      </c>
    </row>
    <row r="134" spans="1:7" x14ac:dyDescent="0.25">
      <c r="A134" s="4">
        <v>54</v>
      </c>
      <c r="B134" s="4" t="s">
        <v>92</v>
      </c>
      <c r="C134" s="7">
        <v>41816</v>
      </c>
      <c r="D134" s="4" t="s">
        <v>21</v>
      </c>
      <c r="E134" s="5">
        <v>322</v>
      </c>
      <c r="F134" s="6" t="s">
        <v>79</v>
      </c>
      <c r="G134" s="4" t="s">
        <v>67</v>
      </c>
    </row>
    <row r="135" spans="1:7" x14ac:dyDescent="0.25">
      <c r="A135" s="4">
        <v>55</v>
      </c>
      <c r="B135" s="4" t="s">
        <v>108</v>
      </c>
      <c r="C135" s="7">
        <v>41926</v>
      </c>
      <c r="D135" s="4" t="s">
        <v>44</v>
      </c>
      <c r="E135" s="5">
        <v>320</v>
      </c>
      <c r="F135" s="6" t="s">
        <v>79</v>
      </c>
      <c r="G135" s="4" t="s">
        <v>45</v>
      </c>
    </row>
    <row r="136" spans="1:7" x14ac:dyDescent="0.25">
      <c r="A136" s="4">
        <v>56</v>
      </c>
      <c r="B136" s="4" t="s">
        <v>101</v>
      </c>
      <c r="C136" s="7">
        <v>41683</v>
      </c>
      <c r="D136" s="4" t="s">
        <v>61</v>
      </c>
      <c r="E136" s="5">
        <v>318</v>
      </c>
      <c r="F136" s="6" t="s">
        <v>79</v>
      </c>
      <c r="G136" s="4" t="s">
        <v>62</v>
      </c>
    </row>
    <row r="137" spans="1:7" x14ac:dyDescent="0.25">
      <c r="A137" s="4">
        <v>57</v>
      </c>
      <c r="B137" s="4" t="s">
        <v>95</v>
      </c>
      <c r="C137" s="7">
        <v>41758</v>
      </c>
      <c r="D137" s="4" t="s">
        <v>24</v>
      </c>
      <c r="E137" s="5">
        <v>314</v>
      </c>
      <c r="F137" s="6" t="s">
        <v>96</v>
      </c>
      <c r="G137" s="4" t="s">
        <v>25</v>
      </c>
    </row>
    <row r="138" spans="1:7" x14ac:dyDescent="0.25">
      <c r="A138" s="4">
        <v>58</v>
      </c>
      <c r="B138" s="4" t="s">
        <v>117</v>
      </c>
      <c r="C138" s="7">
        <v>41773</v>
      </c>
      <c r="D138" s="4" t="s">
        <v>21</v>
      </c>
      <c r="E138" s="5">
        <v>312</v>
      </c>
      <c r="F138" s="6" t="s">
        <v>96</v>
      </c>
      <c r="G138" s="4" t="s">
        <v>34</v>
      </c>
    </row>
    <row r="139" spans="1:7" x14ac:dyDescent="0.25">
      <c r="A139" s="4">
        <v>59</v>
      </c>
      <c r="B139" s="4" t="s">
        <v>111</v>
      </c>
      <c r="C139" s="7">
        <v>41760</v>
      </c>
      <c r="D139" s="4" t="s">
        <v>64</v>
      </c>
      <c r="E139" s="5">
        <v>306</v>
      </c>
      <c r="F139" s="6" t="s">
        <v>96</v>
      </c>
      <c r="G139" s="4" t="s">
        <v>65</v>
      </c>
    </row>
    <row r="140" spans="1:7" x14ac:dyDescent="0.25">
      <c r="A140" s="4"/>
      <c r="B140" s="4" t="s">
        <v>120</v>
      </c>
      <c r="C140" s="7">
        <v>41603</v>
      </c>
      <c r="D140" s="4" t="s">
        <v>21</v>
      </c>
      <c r="E140" s="5">
        <v>0</v>
      </c>
      <c r="F140" s="6"/>
      <c r="G140" s="4" t="s">
        <v>34</v>
      </c>
    </row>
    <row r="141" spans="1:7" x14ac:dyDescent="0.25">
      <c r="A141" s="4"/>
      <c r="B141" s="4" t="s">
        <v>107</v>
      </c>
      <c r="C141" s="7">
        <v>41793</v>
      </c>
      <c r="D141" s="4" t="s">
        <v>21</v>
      </c>
      <c r="E141" s="5">
        <v>0</v>
      </c>
      <c r="F141" s="6"/>
      <c r="G141" s="4" t="s">
        <v>34</v>
      </c>
    </row>
    <row r="142" spans="1:7" x14ac:dyDescent="0.25">
      <c r="A142" s="4"/>
      <c r="B142" s="4" t="s">
        <v>105</v>
      </c>
      <c r="C142" s="7">
        <v>41746</v>
      </c>
      <c r="D142" s="4" t="s">
        <v>18</v>
      </c>
      <c r="E142" s="5">
        <v>0</v>
      </c>
      <c r="F142" s="6"/>
      <c r="G142" s="4" t="s">
        <v>19</v>
      </c>
    </row>
    <row r="143" spans="1:7" x14ac:dyDescent="0.25">
      <c r="A143" s="4"/>
      <c r="B143" s="4" t="s">
        <v>112</v>
      </c>
      <c r="C143" s="7">
        <v>41747</v>
      </c>
      <c r="D143" s="4" t="s">
        <v>21</v>
      </c>
      <c r="E143" s="5">
        <v>0</v>
      </c>
      <c r="F143" s="6"/>
      <c r="G143" s="4" t="s">
        <v>34</v>
      </c>
    </row>
    <row r="144" spans="1:7" x14ac:dyDescent="0.25">
      <c r="A144" s="4"/>
      <c r="B144" s="4" t="s">
        <v>110</v>
      </c>
      <c r="C144" s="7">
        <v>41468</v>
      </c>
      <c r="D144" s="4" t="s">
        <v>74</v>
      </c>
      <c r="E144" s="5">
        <v>0</v>
      </c>
      <c r="F144" s="6"/>
      <c r="G144" s="4" t="s">
        <v>75</v>
      </c>
    </row>
    <row r="145" spans="1:7" x14ac:dyDescent="0.25">
      <c r="A145" s="4"/>
      <c r="B145" s="4" t="s">
        <v>102</v>
      </c>
      <c r="C145" s="7">
        <v>41311</v>
      </c>
      <c r="D145" s="4" t="s">
        <v>74</v>
      </c>
      <c r="E145" s="5">
        <v>0</v>
      </c>
      <c r="F145" s="6"/>
      <c r="G145" s="4" t="s">
        <v>75</v>
      </c>
    </row>
    <row r="146" spans="1:7" x14ac:dyDescent="0.25">
      <c r="A146" s="4"/>
      <c r="B146" s="4" t="s">
        <v>113</v>
      </c>
      <c r="C146" s="7">
        <v>41994</v>
      </c>
      <c r="D146" s="4" t="s">
        <v>44</v>
      </c>
      <c r="E146" s="5">
        <v>0</v>
      </c>
      <c r="F146" s="6"/>
      <c r="G146" s="4" t="s">
        <v>45</v>
      </c>
    </row>
    <row r="147" spans="1:7" x14ac:dyDescent="0.25">
      <c r="A147" s="4"/>
      <c r="B147" s="4" t="s">
        <v>103</v>
      </c>
      <c r="C147" s="7">
        <v>41740</v>
      </c>
      <c r="D147" s="4" t="s">
        <v>64</v>
      </c>
      <c r="E147" s="5">
        <v>0</v>
      </c>
      <c r="F147" s="6"/>
      <c r="G147" s="4" t="s">
        <v>65</v>
      </c>
    </row>
    <row r="148" spans="1:7" x14ac:dyDescent="0.25">
      <c r="A148" s="4" t="s">
        <v>114</v>
      </c>
      <c r="B148" s="4" t="s">
        <v>123</v>
      </c>
      <c r="C148" s="7">
        <v>41669</v>
      </c>
      <c r="D148" s="4" t="s">
        <v>21</v>
      </c>
      <c r="E148" s="5" t="s">
        <v>114</v>
      </c>
      <c r="F148" s="6"/>
      <c r="G148" s="4" t="s">
        <v>67</v>
      </c>
    </row>
    <row r="149" spans="1:7" x14ac:dyDescent="0.25">
      <c r="A149" s="4" t="s">
        <v>114</v>
      </c>
      <c r="B149" s="4" t="s">
        <v>124</v>
      </c>
      <c r="C149" s="7">
        <v>41807</v>
      </c>
      <c r="D149" s="4" t="s">
        <v>21</v>
      </c>
      <c r="E149" s="5" t="s">
        <v>114</v>
      </c>
      <c r="F149" s="6"/>
      <c r="G149" s="4" t="s">
        <v>67</v>
      </c>
    </row>
    <row r="150" spans="1:7" x14ac:dyDescent="0.25">
      <c r="A150" s="4" t="s">
        <v>114</v>
      </c>
      <c r="B150" s="4" t="s">
        <v>125</v>
      </c>
      <c r="C150" s="7">
        <v>41464</v>
      </c>
      <c r="D150" s="4" t="s">
        <v>18</v>
      </c>
      <c r="E150" s="5" t="s">
        <v>114</v>
      </c>
      <c r="F150" s="6"/>
      <c r="G150" s="4" t="s">
        <v>19</v>
      </c>
    </row>
    <row r="151" spans="1:7" x14ac:dyDescent="0.25">
      <c r="A151" s="4" t="s">
        <v>114</v>
      </c>
      <c r="B151" s="4" t="s">
        <v>126</v>
      </c>
      <c r="C151" s="7">
        <v>41838</v>
      </c>
      <c r="D151" s="4" t="s">
        <v>21</v>
      </c>
      <c r="E151" s="5" t="s">
        <v>114</v>
      </c>
      <c r="F151" s="6"/>
      <c r="G151" s="4" t="s">
        <v>34</v>
      </c>
    </row>
    <row r="152" spans="1:7" x14ac:dyDescent="0.25">
      <c r="A152" s="4" t="s">
        <v>114</v>
      </c>
      <c r="B152" s="4" t="s">
        <v>127</v>
      </c>
      <c r="C152" s="7">
        <v>41697</v>
      </c>
      <c r="D152" s="4" t="s">
        <v>24</v>
      </c>
      <c r="E152" s="5" t="s">
        <v>114</v>
      </c>
      <c r="F152" s="6"/>
      <c r="G152" s="4" t="s">
        <v>25</v>
      </c>
    </row>
    <row r="153" spans="1:7" x14ac:dyDescent="0.25">
      <c r="A153" s="4" t="s">
        <v>114</v>
      </c>
      <c r="B153" s="4" t="s">
        <v>128</v>
      </c>
      <c r="C153" s="7">
        <v>41312</v>
      </c>
      <c r="D153" s="4" t="s">
        <v>28</v>
      </c>
      <c r="E153" s="5" t="s">
        <v>114</v>
      </c>
      <c r="F153" s="6"/>
      <c r="G153" s="4" t="s">
        <v>42</v>
      </c>
    </row>
    <row r="154" spans="1:7" x14ac:dyDescent="0.25">
      <c r="A154" s="4" t="s">
        <v>114</v>
      </c>
      <c r="B154" s="4" t="s">
        <v>129</v>
      </c>
      <c r="C154" s="7">
        <v>41430</v>
      </c>
      <c r="D154" s="4" t="s">
        <v>28</v>
      </c>
      <c r="E154" s="5" t="s">
        <v>114</v>
      </c>
      <c r="F154" s="6"/>
      <c r="G154" s="4" t="s">
        <v>130</v>
      </c>
    </row>
    <row r="155" spans="1:7" x14ac:dyDescent="0.25">
      <c r="A155" s="4" t="s">
        <v>114</v>
      </c>
      <c r="B155" s="4" t="s">
        <v>131</v>
      </c>
      <c r="C155" s="7">
        <v>41466</v>
      </c>
      <c r="D155" s="4" t="s">
        <v>28</v>
      </c>
      <c r="E155" s="5" t="s">
        <v>114</v>
      </c>
      <c r="F155" s="6"/>
      <c r="G155" s="4" t="s">
        <v>130</v>
      </c>
    </row>
    <row r="156" spans="1:7" x14ac:dyDescent="0.25">
      <c r="A156" s="4"/>
      <c r="B156" s="4"/>
      <c r="C156" s="7"/>
      <c r="D156" s="4"/>
      <c r="E156" s="5"/>
      <c r="F156" s="6"/>
      <c r="G156" s="4"/>
    </row>
    <row r="157" spans="1:7" x14ac:dyDescent="0.25">
      <c r="A157" s="4" t="s">
        <v>132</v>
      </c>
      <c r="B157" s="4"/>
      <c r="C157" s="7"/>
      <c r="D157" s="4"/>
      <c r="E157" s="5"/>
      <c r="F157" s="6"/>
      <c r="G157" s="4"/>
    </row>
    <row r="158" spans="1:7" x14ac:dyDescent="0.25">
      <c r="A158" s="4" t="s">
        <v>1</v>
      </c>
      <c r="B158" s="4" t="s">
        <v>2</v>
      </c>
      <c r="C158" s="7" t="s">
        <v>3</v>
      </c>
      <c r="D158" s="4" t="s">
        <v>4</v>
      </c>
      <c r="E158" s="5" t="s">
        <v>5</v>
      </c>
      <c r="F158" s="6" t="s">
        <v>6</v>
      </c>
      <c r="G158" s="4" t="s">
        <v>7</v>
      </c>
    </row>
    <row r="159" spans="1:7" x14ac:dyDescent="0.25">
      <c r="A159" s="4">
        <v>1</v>
      </c>
      <c r="B159" s="4" t="s">
        <v>15</v>
      </c>
      <c r="C159" s="7">
        <v>41617</v>
      </c>
      <c r="D159" s="4" t="s">
        <v>13</v>
      </c>
      <c r="E159" s="5">
        <v>140</v>
      </c>
      <c r="F159" s="6">
        <v>3</v>
      </c>
      <c r="G159" s="4" t="s">
        <v>16</v>
      </c>
    </row>
    <row r="160" spans="1:7" x14ac:dyDescent="0.25">
      <c r="A160" s="4">
        <v>2</v>
      </c>
      <c r="B160" s="4" t="s">
        <v>60</v>
      </c>
      <c r="C160" s="7">
        <v>41801</v>
      </c>
      <c r="D160" s="4" t="s">
        <v>61</v>
      </c>
      <c r="E160" s="5">
        <v>129</v>
      </c>
      <c r="F160" s="6" t="s">
        <v>48</v>
      </c>
      <c r="G160" s="4" t="s">
        <v>62</v>
      </c>
    </row>
    <row r="161" spans="1:7" x14ac:dyDescent="0.25">
      <c r="A161" s="4">
        <v>3</v>
      </c>
      <c r="B161" s="4" t="s">
        <v>70</v>
      </c>
      <c r="C161" s="7">
        <v>41386</v>
      </c>
      <c r="D161" s="4" t="s">
        <v>44</v>
      </c>
      <c r="E161" s="5">
        <v>126</v>
      </c>
      <c r="F161" s="6" t="s">
        <v>48</v>
      </c>
      <c r="G161" s="4" t="s">
        <v>45</v>
      </c>
    </row>
    <row r="162" spans="1:7" x14ac:dyDescent="0.25">
      <c r="A162" s="4">
        <v>4</v>
      </c>
      <c r="B162" s="4" t="s">
        <v>81</v>
      </c>
      <c r="C162" s="7">
        <v>41956</v>
      </c>
      <c r="D162" s="4" t="s">
        <v>44</v>
      </c>
      <c r="E162" s="5">
        <v>115</v>
      </c>
      <c r="F162" s="6" t="s">
        <v>79</v>
      </c>
      <c r="G162" s="4" t="s">
        <v>45</v>
      </c>
    </row>
    <row r="163" spans="1:7" x14ac:dyDescent="0.25">
      <c r="A163" s="4">
        <v>5</v>
      </c>
      <c r="B163" s="4" t="s">
        <v>55</v>
      </c>
      <c r="C163" s="7">
        <v>41544</v>
      </c>
      <c r="D163" s="4" t="s">
        <v>18</v>
      </c>
      <c r="E163" s="5">
        <v>115</v>
      </c>
      <c r="F163" s="6" t="s">
        <v>79</v>
      </c>
      <c r="G163" s="4" t="s">
        <v>19</v>
      </c>
    </row>
    <row r="164" spans="1:7" x14ac:dyDescent="0.25">
      <c r="A164" s="4">
        <v>6</v>
      </c>
      <c r="B164" s="4" t="s">
        <v>56</v>
      </c>
      <c r="C164" s="7">
        <v>41443</v>
      </c>
      <c r="D164" s="4" t="s">
        <v>18</v>
      </c>
      <c r="E164" s="5">
        <v>115</v>
      </c>
      <c r="F164" s="6" t="s">
        <v>79</v>
      </c>
      <c r="G164" s="4" t="s">
        <v>19</v>
      </c>
    </row>
    <row r="165" spans="1:7" x14ac:dyDescent="0.25">
      <c r="A165" s="4"/>
      <c r="B165" s="4" t="s">
        <v>115</v>
      </c>
      <c r="C165" s="7" t="s">
        <v>133</v>
      </c>
      <c r="D165" s="4" t="s">
        <v>13</v>
      </c>
      <c r="E165" s="5" t="s">
        <v>134</v>
      </c>
      <c r="F165" s="6"/>
      <c r="G165" s="4" t="s">
        <v>16</v>
      </c>
    </row>
    <row r="166" spans="1:7" x14ac:dyDescent="0.25">
      <c r="A166" s="4"/>
      <c r="B166" s="4"/>
      <c r="C166" s="7"/>
      <c r="D166" s="4"/>
      <c r="E166" s="5"/>
      <c r="F166" s="6"/>
      <c r="G166" s="4"/>
    </row>
    <row r="167" spans="1:7" x14ac:dyDescent="0.25">
      <c r="A167" s="4" t="s">
        <v>135</v>
      </c>
      <c r="B167" s="4"/>
      <c r="C167" s="7"/>
      <c r="D167" s="4"/>
      <c r="E167" s="5"/>
      <c r="F167" s="6"/>
      <c r="G167" s="4"/>
    </row>
    <row r="168" spans="1:7" x14ac:dyDescent="0.25">
      <c r="A168" s="4" t="s">
        <v>1</v>
      </c>
      <c r="B168" s="4" t="s">
        <v>2</v>
      </c>
      <c r="C168" s="7" t="s">
        <v>3</v>
      </c>
      <c r="D168" s="4" t="s">
        <v>4</v>
      </c>
      <c r="E168" s="5" t="s">
        <v>5</v>
      </c>
      <c r="F168" s="6" t="s">
        <v>6</v>
      </c>
      <c r="G168" s="4" t="s">
        <v>7</v>
      </c>
    </row>
    <row r="169" spans="1:7" x14ac:dyDescent="0.25">
      <c r="A169" s="4">
        <v>1</v>
      </c>
      <c r="B169" s="4" t="s">
        <v>12</v>
      </c>
      <c r="C169" s="7">
        <v>41385</v>
      </c>
      <c r="D169" s="4" t="s">
        <v>13</v>
      </c>
      <c r="E169" s="5" t="s">
        <v>136</v>
      </c>
      <c r="F169" s="6"/>
      <c r="G169" s="4" t="s">
        <v>14</v>
      </c>
    </row>
    <row r="170" spans="1:7" x14ac:dyDescent="0.25">
      <c r="A170" s="4">
        <v>2</v>
      </c>
      <c r="B170" s="4" t="s">
        <v>31</v>
      </c>
      <c r="C170" s="7">
        <v>41451</v>
      </c>
      <c r="D170" s="4" t="s">
        <v>21</v>
      </c>
      <c r="E170" s="5" t="s">
        <v>137</v>
      </c>
      <c r="F170" s="6"/>
      <c r="G170" s="4" t="s">
        <v>32</v>
      </c>
    </row>
    <row r="171" spans="1:7" x14ac:dyDescent="0.25">
      <c r="A171" s="4">
        <v>3</v>
      </c>
      <c r="B171" s="4" t="s">
        <v>17</v>
      </c>
      <c r="C171" s="7">
        <v>41529</v>
      </c>
      <c r="D171" s="4" t="s">
        <v>18</v>
      </c>
      <c r="E171" s="5" t="s">
        <v>138</v>
      </c>
      <c r="F171" s="6"/>
      <c r="G171" s="4" t="s">
        <v>19</v>
      </c>
    </row>
    <row r="172" spans="1:7" x14ac:dyDescent="0.25">
      <c r="A172" s="4">
        <v>4</v>
      </c>
      <c r="B172" s="4" t="s">
        <v>26</v>
      </c>
      <c r="C172" s="7">
        <v>41291</v>
      </c>
      <c r="D172" s="4" t="s">
        <v>13</v>
      </c>
      <c r="E172" s="5" t="s">
        <v>139</v>
      </c>
      <c r="F172" s="6"/>
      <c r="G172" s="4" t="s">
        <v>16</v>
      </c>
    </row>
    <row r="173" spans="1:7" x14ac:dyDescent="0.25">
      <c r="A173" s="4">
        <v>5</v>
      </c>
      <c r="B173" s="4" t="s">
        <v>20</v>
      </c>
      <c r="C173" s="7">
        <v>41688</v>
      </c>
      <c r="D173" s="4" t="s">
        <v>21</v>
      </c>
      <c r="E173" s="5" t="s">
        <v>140</v>
      </c>
      <c r="F173" s="6"/>
      <c r="G173" s="4" t="s">
        <v>22</v>
      </c>
    </row>
    <row r="174" spans="1:7" x14ac:dyDescent="0.25">
      <c r="A174" s="4">
        <v>6</v>
      </c>
      <c r="B174" s="4" t="s">
        <v>15</v>
      </c>
      <c r="C174" s="7">
        <v>41617</v>
      </c>
      <c r="D174" s="4" t="s">
        <v>13</v>
      </c>
      <c r="E174" s="5" t="s">
        <v>141</v>
      </c>
      <c r="F174" s="6"/>
      <c r="G174" s="4" t="s">
        <v>16</v>
      </c>
    </row>
    <row r="175" spans="1:7" x14ac:dyDescent="0.25">
      <c r="A175" s="4">
        <v>7</v>
      </c>
      <c r="B175" s="4" t="s">
        <v>9</v>
      </c>
      <c r="C175" s="7">
        <v>41386</v>
      </c>
      <c r="D175" s="4" t="s">
        <v>10</v>
      </c>
      <c r="E175" s="5" t="s">
        <v>142</v>
      </c>
      <c r="F175" s="6"/>
      <c r="G175" s="4" t="s">
        <v>11</v>
      </c>
    </row>
    <row r="176" spans="1:7" x14ac:dyDescent="0.25">
      <c r="A176" s="4">
        <v>8</v>
      </c>
      <c r="B176" s="4" t="s">
        <v>35</v>
      </c>
      <c r="C176" s="7">
        <v>41335</v>
      </c>
      <c r="D176" s="4" t="s">
        <v>21</v>
      </c>
      <c r="E176" s="5" t="s">
        <v>143</v>
      </c>
      <c r="F176" s="6"/>
      <c r="G176" s="4" t="s">
        <v>22</v>
      </c>
    </row>
    <row r="177" spans="1:7" x14ac:dyDescent="0.25">
      <c r="A177" s="4">
        <v>9</v>
      </c>
      <c r="B177" s="4" t="s">
        <v>23</v>
      </c>
      <c r="C177" s="7">
        <v>41593</v>
      </c>
      <c r="D177" s="4" t="s">
        <v>24</v>
      </c>
      <c r="E177" s="5" t="s">
        <v>144</v>
      </c>
      <c r="F177" s="6"/>
      <c r="G177" s="4" t="s">
        <v>25</v>
      </c>
    </row>
    <row r="178" spans="1:7" x14ac:dyDescent="0.25">
      <c r="A178" s="4">
        <v>10</v>
      </c>
      <c r="B178" s="4" t="s">
        <v>38</v>
      </c>
      <c r="C178" s="7">
        <v>41438</v>
      </c>
      <c r="D178" s="4" t="s">
        <v>18</v>
      </c>
      <c r="E178" s="5" t="s">
        <v>144</v>
      </c>
      <c r="F178" s="6"/>
      <c r="G178" s="4" t="s">
        <v>39</v>
      </c>
    </row>
    <row r="179" spans="1:7" x14ac:dyDescent="0.25">
      <c r="A179" s="4">
        <v>11</v>
      </c>
      <c r="B179" s="4" t="s">
        <v>27</v>
      </c>
      <c r="C179" s="7">
        <v>41413</v>
      </c>
      <c r="D179" s="4" t="s">
        <v>28</v>
      </c>
      <c r="E179" s="5" t="s">
        <v>145</v>
      </c>
      <c r="F179" s="6"/>
      <c r="G179" s="4" t="s">
        <v>30</v>
      </c>
    </row>
    <row r="180" spans="1:7" x14ac:dyDescent="0.25">
      <c r="A180" s="4">
        <v>12</v>
      </c>
      <c r="B180" s="4" t="s">
        <v>41</v>
      </c>
      <c r="C180" s="7">
        <v>41719</v>
      </c>
      <c r="D180" s="4" t="s">
        <v>28</v>
      </c>
      <c r="E180" s="5" t="s">
        <v>146</v>
      </c>
      <c r="F180" s="6"/>
      <c r="G180" s="4" t="s">
        <v>42</v>
      </c>
    </row>
    <row r="181" spans="1:7" x14ac:dyDescent="0.25">
      <c r="A181" s="4">
        <v>13</v>
      </c>
      <c r="B181" s="4" t="s">
        <v>33</v>
      </c>
      <c r="C181" s="7">
        <v>41575</v>
      </c>
      <c r="D181" s="4" t="s">
        <v>21</v>
      </c>
      <c r="E181" s="5" t="s">
        <v>147</v>
      </c>
      <c r="F181" s="6"/>
      <c r="G181" s="4" t="s">
        <v>34</v>
      </c>
    </row>
    <row r="182" spans="1:7" x14ac:dyDescent="0.25">
      <c r="A182" s="4">
        <v>14</v>
      </c>
      <c r="B182" s="4" t="s">
        <v>36</v>
      </c>
      <c r="C182" s="7">
        <v>41850</v>
      </c>
      <c r="D182" s="4" t="s">
        <v>21</v>
      </c>
      <c r="E182" s="5" t="s">
        <v>148</v>
      </c>
      <c r="F182" s="6"/>
      <c r="G182" s="4" t="s">
        <v>37</v>
      </c>
    </row>
    <row r="183" spans="1:7" x14ac:dyDescent="0.25">
      <c r="A183" s="4">
        <v>15</v>
      </c>
      <c r="B183" s="4" t="s">
        <v>76</v>
      </c>
      <c r="C183" s="7">
        <v>41310</v>
      </c>
      <c r="D183" s="4" t="s">
        <v>18</v>
      </c>
      <c r="E183" s="5" t="s">
        <v>149</v>
      </c>
      <c r="F183" s="6"/>
      <c r="G183" s="4" t="s">
        <v>39</v>
      </c>
    </row>
    <row r="184" spans="1:7" x14ac:dyDescent="0.25">
      <c r="A184" s="4">
        <v>16</v>
      </c>
      <c r="B184" s="4" t="s">
        <v>51</v>
      </c>
      <c r="C184" s="7">
        <v>41569</v>
      </c>
      <c r="D184" s="4" t="s">
        <v>21</v>
      </c>
      <c r="E184" s="5" t="s">
        <v>150</v>
      </c>
      <c r="F184" s="6"/>
      <c r="G184" s="4" t="s">
        <v>22</v>
      </c>
    </row>
    <row r="185" spans="1:7" x14ac:dyDescent="0.25">
      <c r="A185" s="4">
        <v>17</v>
      </c>
      <c r="B185" s="4" t="s">
        <v>54</v>
      </c>
      <c r="C185" s="7">
        <v>41530</v>
      </c>
      <c r="D185" s="4" t="s">
        <v>21</v>
      </c>
      <c r="E185" s="5" t="s">
        <v>151</v>
      </c>
      <c r="F185" s="6"/>
      <c r="G185" s="4" t="s">
        <v>34</v>
      </c>
    </row>
    <row r="186" spans="1:7" x14ac:dyDescent="0.25">
      <c r="A186" s="4">
        <v>18</v>
      </c>
      <c r="B186" s="4" t="s">
        <v>77</v>
      </c>
      <c r="C186" s="7">
        <v>41534</v>
      </c>
      <c r="D186" s="4" t="s">
        <v>13</v>
      </c>
      <c r="E186" s="5" t="s">
        <v>152</v>
      </c>
      <c r="F186" s="6"/>
      <c r="G186" s="4" t="s">
        <v>14</v>
      </c>
    </row>
    <row r="187" spans="1:7" x14ac:dyDescent="0.25">
      <c r="A187" s="4">
        <v>19</v>
      </c>
      <c r="B187" s="4" t="s">
        <v>58</v>
      </c>
      <c r="C187" s="7">
        <v>41921</v>
      </c>
      <c r="D187" s="4" t="s">
        <v>13</v>
      </c>
      <c r="E187" s="5" t="s">
        <v>153</v>
      </c>
      <c r="F187" s="6"/>
      <c r="G187" s="4" t="s">
        <v>16</v>
      </c>
    </row>
    <row r="188" spans="1:7" x14ac:dyDescent="0.25">
      <c r="A188" s="4">
        <v>20</v>
      </c>
      <c r="B188" s="4" t="s">
        <v>69</v>
      </c>
      <c r="C188" s="7">
        <v>41750</v>
      </c>
      <c r="D188" s="4" t="s">
        <v>61</v>
      </c>
      <c r="E188" s="5" t="s">
        <v>154</v>
      </c>
      <c r="F188" s="6"/>
      <c r="G188" s="4" t="s">
        <v>62</v>
      </c>
    </row>
    <row r="189" spans="1:7" x14ac:dyDescent="0.25">
      <c r="A189" s="4">
        <v>21</v>
      </c>
      <c r="B189" s="4" t="s">
        <v>47</v>
      </c>
      <c r="C189" s="7">
        <v>41826</v>
      </c>
      <c r="D189" s="4" t="s">
        <v>10</v>
      </c>
      <c r="E189" s="5" t="s">
        <v>155</v>
      </c>
      <c r="F189" s="6"/>
      <c r="G189" s="4" t="s">
        <v>11</v>
      </c>
    </row>
    <row r="190" spans="1:7" x14ac:dyDescent="0.25">
      <c r="A190" s="4">
        <v>22</v>
      </c>
      <c r="B190" s="4" t="s">
        <v>56</v>
      </c>
      <c r="C190" s="7">
        <v>41443</v>
      </c>
      <c r="D190" s="4" t="s">
        <v>18</v>
      </c>
      <c r="E190" s="5" t="s">
        <v>156</v>
      </c>
      <c r="F190" s="6"/>
      <c r="G190" s="4" t="s">
        <v>19</v>
      </c>
    </row>
    <row r="191" spans="1:7" x14ac:dyDescent="0.25">
      <c r="A191" s="4">
        <v>23</v>
      </c>
      <c r="B191" s="4" t="s">
        <v>40</v>
      </c>
      <c r="C191" s="7">
        <v>41512</v>
      </c>
      <c r="D191" s="4" t="s">
        <v>21</v>
      </c>
      <c r="E191" s="5" t="s">
        <v>157</v>
      </c>
      <c r="F191" s="6"/>
      <c r="G191" s="4" t="s">
        <v>22</v>
      </c>
    </row>
    <row r="192" spans="1:7" x14ac:dyDescent="0.25">
      <c r="A192" s="4">
        <v>24</v>
      </c>
      <c r="B192" s="4" t="s">
        <v>60</v>
      </c>
      <c r="C192" s="7">
        <v>41801</v>
      </c>
      <c r="D192" s="4" t="s">
        <v>61</v>
      </c>
      <c r="E192" s="5" t="s">
        <v>158</v>
      </c>
      <c r="F192" s="6"/>
      <c r="G192" s="4" t="s">
        <v>62</v>
      </c>
    </row>
    <row r="193" spans="1:7" x14ac:dyDescent="0.25">
      <c r="A193" s="4">
        <v>25</v>
      </c>
      <c r="B193" s="4" t="s">
        <v>66</v>
      </c>
      <c r="C193" s="7">
        <v>41349</v>
      </c>
      <c r="D193" s="4" t="s">
        <v>21</v>
      </c>
      <c r="E193" s="5" t="s">
        <v>159</v>
      </c>
      <c r="F193" s="6"/>
      <c r="G193" s="4" t="s">
        <v>67</v>
      </c>
    </row>
    <row r="194" spans="1:7" x14ac:dyDescent="0.25">
      <c r="A194" s="4">
        <v>26</v>
      </c>
      <c r="B194" s="4" t="s">
        <v>91</v>
      </c>
      <c r="C194" s="7">
        <v>41632</v>
      </c>
      <c r="D194" s="4" t="s">
        <v>28</v>
      </c>
      <c r="E194" s="5" t="s">
        <v>160</v>
      </c>
      <c r="F194" s="6"/>
      <c r="G194" s="4" t="s">
        <v>30</v>
      </c>
    </row>
    <row r="195" spans="1:7" x14ac:dyDescent="0.25">
      <c r="A195" s="4">
        <v>27</v>
      </c>
      <c r="B195" s="4" t="s">
        <v>55</v>
      </c>
      <c r="C195" s="7">
        <v>41544</v>
      </c>
      <c r="D195" s="4" t="s">
        <v>18</v>
      </c>
      <c r="E195" s="5" t="s">
        <v>161</v>
      </c>
      <c r="F195" s="6"/>
      <c r="G195" s="4" t="s">
        <v>19</v>
      </c>
    </row>
    <row r="196" spans="1:7" x14ac:dyDescent="0.25">
      <c r="A196" s="4">
        <v>28</v>
      </c>
      <c r="B196" s="4" t="s">
        <v>59</v>
      </c>
      <c r="C196" s="7">
        <v>41829</v>
      </c>
      <c r="D196" s="4" t="s">
        <v>21</v>
      </c>
      <c r="E196" s="5" t="s">
        <v>162</v>
      </c>
      <c r="F196" s="6"/>
      <c r="G196" s="4" t="s">
        <v>32</v>
      </c>
    </row>
    <row r="197" spans="1:7" x14ac:dyDescent="0.25">
      <c r="A197" s="4">
        <v>29</v>
      </c>
      <c r="B197" s="4" t="s">
        <v>81</v>
      </c>
      <c r="C197" s="7">
        <v>41956</v>
      </c>
      <c r="D197" s="4" t="s">
        <v>44</v>
      </c>
      <c r="E197" s="5" t="s">
        <v>163</v>
      </c>
      <c r="F197" s="6"/>
      <c r="G197" s="4" t="s">
        <v>45</v>
      </c>
    </row>
    <row r="198" spans="1:7" x14ac:dyDescent="0.25">
      <c r="A198" s="4">
        <v>30</v>
      </c>
      <c r="B198" s="4" t="s">
        <v>50</v>
      </c>
      <c r="C198" s="7">
        <v>41452</v>
      </c>
      <c r="D198" s="4" t="s">
        <v>10</v>
      </c>
      <c r="E198" s="5" t="s">
        <v>164</v>
      </c>
      <c r="F198" s="6"/>
      <c r="G198" s="4" t="s">
        <v>11</v>
      </c>
    </row>
    <row r="199" spans="1:7" x14ac:dyDescent="0.25">
      <c r="A199" s="4">
        <v>31</v>
      </c>
      <c r="B199" s="4" t="s">
        <v>70</v>
      </c>
      <c r="C199" s="7">
        <v>41386</v>
      </c>
      <c r="D199" s="4" t="s">
        <v>44</v>
      </c>
      <c r="E199" s="5" t="s">
        <v>165</v>
      </c>
      <c r="F199" s="6"/>
      <c r="G199" s="4" t="s">
        <v>45</v>
      </c>
    </row>
    <row r="200" spans="1:7" x14ac:dyDescent="0.25">
      <c r="A200" s="4">
        <v>32</v>
      </c>
      <c r="B200" s="4" t="s">
        <v>71</v>
      </c>
      <c r="C200" s="7">
        <v>41635</v>
      </c>
      <c r="D200" s="4" t="s">
        <v>72</v>
      </c>
      <c r="E200" s="5" t="s">
        <v>166</v>
      </c>
      <c r="F200" s="6"/>
      <c r="G200" s="4" t="s">
        <v>62</v>
      </c>
    </row>
    <row r="201" spans="1:7" x14ac:dyDescent="0.25">
      <c r="A201" s="4">
        <v>33</v>
      </c>
      <c r="B201" s="4" t="s">
        <v>49</v>
      </c>
      <c r="C201" s="7">
        <v>41929</v>
      </c>
      <c r="D201" s="4" t="s">
        <v>13</v>
      </c>
      <c r="E201" s="5" t="s">
        <v>167</v>
      </c>
      <c r="F201" s="6"/>
      <c r="G201" s="4" t="s">
        <v>16</v>
      </c>
    </row>
    <row r="202" spans="1:7" x14ac:dyDescent="0.25">
      <c r="A202" s="4">
        <v>34</v>
      </c>
      <c r="B202" s="4" t="s">
        <v>92</v>
      </c>
      <c r="C202" s="7">
        <v>41816</v>
      </c>
      <c r="D202" s="4" t="s">
        <v>21</v>
      </c>
      <c r="E202" s="5" t="s">
        <v>168</v>
      </c>
      <c r="F202" s="6"/>
      <c r="G202" s="4" t="s">
        <v>67</v>
      </c>
    </row>
    <row r="203" spans="1:7" x14ac:dyDescent="0.25">
      <c r="A203" s="4">
        <v>35</v>
      </c>
      <c r="B203" s="4" t="s">
        <v>63</v>
      </c>
      <c r="C203" s="7">
        <v>41444</v>
      </c>
      <c r="D203" s="4" t="s">
        <v>64</v>
      </c>
      <c r="E203" s="5" t="s">
        <v>169</v>
      </c>
      <c r="F203" s="6"/>
      <c r="G203" s="4" t="s">
        <v>65</v>
      </c>
    </row>
    <row r="204" spans="1:7" x14ac:dyDescent="0.25">
      <c r="A204" s="4">
        <v>36</v>
      </c>
      <c r="B204" s="4" t="s">
        <v>43</v>
      </c>
      <c r="C204" s="7">
        <v>41424</v>
      </c>
      <c r="D204" s="4" t="s">
        <v>44</v>
      </c>
      <c r="E204" s="5" t="s">
        <v>170</v>
      </c>
      <c r="F204" s="6"/>
      <c r="G204" s="4" t="s">
        <v>45</v>
      </c>
    </row>
    <row r="205" spans="1:7" x14ac:dyDescent="0.25">
      <c r="A205" s="4">
        <v>37</v>
      </c>
      <c r="B205" s="4" t="s">
        <v>57</v>
      </c>
      <c r="C205" s="7">
        <v>41588</v>
      </c>
      <c r="D205" s="4" t="s">
        <v>13</v>
      </c>
      <c r="E205" s="5" t="s">
        <v>170</v>
      </c>
      <c r="F205" s="6"/>
      <c r="G205" s="4" t="s">
        <v>14</v>
      </c>
    </row>
    <row r="206" spans="1:7" x14ac:dyDescent="0.25">
      <c r="A206" s="4">
        <v>38</v>
      </c>
      <c r="B206" s="4" t="s">
        <v>73</v>
      </c>
      <c r="C206" s="7">
        <v>41331</v>
      </c>
      <c r="D206" s="4" t="s">
        <v>74</v>
      </c>
      <c r="E206" s="5" t="s">
        <v>171</v>
      </c>
      <c r="F206" s="6"/>
      <c r="G206" s="4" t="s">
        <v>75</v>
      </c>
    </row>
    <row r="207" spans="1:7" x14ac:dyDescent="0.25">
      <c r="A207" s="4">
        <v>39</v>
      </c>
      <c r="B207" s="4" t="s">
        <v>90</v>
      </c>
      <c r="C207" s="7">
        <v>41453</v>
      </c>
      <c r="D207" s="4" t="s">
        <v>21</v>
      </c>
      <c r="E207" s="5" t="s">
        <v>172</v>
      </c>
      <c r="F207" s="6"/>
      <c r="G207" s="4" t="s">
        <v>67</v>
      </c>
    </row>
    <row r="208" spans="1:7" x14ac:dyDescent="0.25">
      <c r="A208" s="4">
        <v>40</v>
      </c>
      <c r="B208" s="4" t="s">
        <v>83</v>
      </c>
      <c r="C208" s="7">
        <v>41714</v>
      </c>
      <c r="D208" s="4" t="s">
        <v>21</v>
      </c>
      <c r="E208" s="5" t="s">
        <v>173</v>
      </c>
      <c r="F208" s="6"/>
      <c r="G208" s="4" t="s">
        <v>34</v>
      </c>
    </row>
    <row r="209" spans="1:7" x14ac:dyDescent="0.25">
      <c r="A209" s="4">
        <v>41</v>
      </c>
      <c r="B209" s="4" t="s">
        <v>80</v>
      </c>
      <c r="C209" s="7">
        <v>41599</v>
      </c>
      <c r="D209" s="4" t="s">
        <v>28</v>
      </c>
      <c r="E209" s="5" t="s">
        <v>174</v>
      </c>
      <c r="F209" s="6"/>
      <c r="G209" s="4" t="s">
        <v>30</v>
      </c>
    </row>
    <row r="210" spans="1:7" x14ac:dyDescent="0.25">
      <c r="A210" s="4">
        <v>42</v>
      </c>
      <c r="B210" s="4" t="s">
        <v>104</v>
      </c>
      <c r="C210" s="7">
        <v>41454</v>
      </c>
      <c r="D210" s="4" t="s">
        <v>44</v>
      </c>
      <c r="E210" s="5" t="s">
        <v>175</v>
      </c>
      <c r="F210" s="6"/>
      <c r="G210" s="4" t="s">
        <v>45</v>
      </c>
    </row>
    <row r="211" spans="1:7" x14ac:dyDescent="0.25">
      <c r="A211" s="4">
        <v>43</v>
      </c>
      <c r="B211" s="4" t="s">
        <v>82</v>
      </c>
      <c r="C211" s="7">
        <v>41590</v>
      </c>
      <c r="D211" s="4" t="s">
        <v>10</v>
      </c>
      <c r="E211" s="5" t="s">
        <v>176</v>
      </c>
      <c r="F211" s="6"/>
      <c r="G211" s="4" t="s">
        <v>11</v>
      </c>
    </row>
    <row r="212" spans="1:7" x14ac:dyDescent="0.25">
      <c r="A212" s="4">
        <v>44</v>
      </c>
      <c r="B212" s="4" t="s">
        <v>100</v>
      </c>
      <c r="C212" s="7">
        <v>41744</v>
      </c>
      <c r="D212" s="4" t="s">
        <v>44</v>
      </c>
      <c r="E212" s="5" t="s">
        <v>177</v>
      </c>
      <c r="F212" s="6"/>
      <c r="G212" s="4" t="s">
        <v>45</v>
      </c>
    </row>
    <row r="213" spans="1:7" x14ac:dyDescent="0.25">
      <c r="A213" s="4">
        <v>45</v>
      </c>
      <c r="B213" s="4" t="s">
        <v>105</v>
      </c>
      <c r="C213" s="7">
        <v>41746</v>
      </c>
      <c r="D213" s="4" t="s">
        <v>18</v>
      </c>
      <c r="E213" s="5" t="s">
        <v>178</v>
      </c>
      <c r="F213" s="6"/>
      <c r="G213" s="4" t="s">
        <v>19</v>
      </c>
    </row>
    <row r="214" spans="1:7" x14ac:dyDescent="0.25">
      <c r="A214" s="4">
        <v>46</v>
      </c>
      <c r="B214" s="4" t="s">
        <v>52</v>
      </c>
      <c r="C214" s="7">
        <v>41775</v>
      </c>
      <c r="D214" s="4" t="s">
        <v>18</v>
      </c>
      <c r="E214" s="5" t="s">
        <v>179</v>
      </c>
      <c r="F214" s="6"/>
      <c r="G214" s="4" t="s">
        <v>53</v>
      </c>
    </row>
    <row r="215" spans="1:7" x14ac:dyDescent="0.25">
      <c r="A215" s="4">
        <v>47</v>
      </c>
      <c r="B215" s="4" t="s">
        <v>94</v>
      </c>
      <c r="C215" s="7">
        <v>41527</v>
      </c>
      <c r="D215" s="4" t="s">
        <v>21</v>
      </c>
      <c r="E215" s="5" t="s">
        <v>180</v>
      </c>
      <c r="F215" s="6"/>
      <c r="G215" s="4" t="s">
        <v>67</v>
      </c>
    </row>
    <row r="216" spans="1:7" x14ac:dyDescent="0.25">
      <c r="A216" s="4">
        <v>48</v>
      </c>
      <c r="B216" s="4" t="s">
        <v>108</v>
      </c>
      <c r="C216" s="7">
        <v>41926</v>
      </c>
      <c r="D216" s="4" t="s">
        <v>44</v>
      </c>
      <c r="E216" s="5" t="s">
        <v>181</v>
      </c>
      <c r="F216" s="6"/>
      <c r="G216" s="4" t="s">
        <v>45</v>
      </c>
    </row>
    <row r="217" spans="1:7" x14ac:dyDescent="0.25">
      <c r="A217" s="4">
        <v>49</v>
      </c>
      <c r="B217" s="4" t="s">
        <v>89</v>
      </c>
      <c r="C217" s="7">
        <v>41740</v>
      </c>
      <c r="D217" s="4" t="s">
        <v>64</v>
      </c>
      <c r="E217" s="5" t="s">
        <v>182</v>
      </c>
      <c r="F217" s="6"/>
      <c r="G217" s="4" t="s">
        <v>65</v>
      </c>
    </row>
    <row r="218" spans="1:7" x14ac:dyDescent="0.25">
      <c r="A218" s="4">
        <v>50</v>
      </c>
      <c r="B218" s="4" t="s">
        <v>101</v>
      </c>
      <c r="C218" s="7">
        <v>41683</v>
      </c>
      <c r="D218" s="4" t="s">
        <v>61</v>
      </c>
      <c r="E218" s="5" t="s">
        <v>183</v>
      </c>
      <c r="F218" s="6"/>
      <c r="G218" s="4" t="s">
        <v>62</v>
      </c>
    </row>
    <row r="219" spans="1:7" x14ac:dyDescent="0.25">
      <c r="A219" s="4">
        <v>51</v>
      </c>
      <c r="B219" s="4" t="s">
        <v>68</v>
      </c>
      <c r="C219" s="7">
        <v>41498</v>
      </c>
      <c r="D219" s="4" t="s">
        <v>28</v>
      </c>
      <c r="E219" s="5" t="s">
        <v>184</v>
      </c>
      <c r="F219" s="6"/>
      <c r="G219" s="4" t="s">
        <v>30</v>
      </c>
    </row>
    <row r="220" spans="1:7" x14ac:dyDescent="0.25">
      <c r="A220" s="4">
        <v>52</v>
      </c>
      <c r="B220" s="4" t="s">
        <v>99</v>
      </c>
      <c r="C220" s="7">
        <v>41672</v>
      </c>
      <c r="D220" s="4" t="s">
        <v>21</v>
      </c>
      <c r="E220" s="5" t="s">
        <v>185</v>
      </c>
      <c r="F220" s="6"/>
      <c r="G220" s="4" t="s">
        <v>34</v>
      </c>
    </row>
    <row r="221" spans="1:7" x14ac:dyDescent="0.25">
      <c r="A221" s="4">
        <v>53</v>
      </c>
      <c r="B221" s="4" t="s">
        <v>97</v>
      </c>
      <c r="C221" s="7">
        <v>41618</v>
      </c>
      <c r="D221" s="4" t="s">
        <v>64</v>
      </c>
      <c r="E221" s="5" t="s">
        <v>186</v>
      </c>
      <c r="F221" s="6"/>
      <c r="G221" s="4" t="s">
        <v>65</v>
      </c>
    </row>
    <row r="222" spans="1:7" x14ac:dyDescent="0.25">
      <c r="A222" s="4">
        <v>54</v>
      </c>
      <c r="B222" s="4" t="s">
        <v>87</v>
      </c>
      <c r="C222" s="7">
        <v>41849</v>
      </c>
      <c r="D222" s="4" t="s">
        <v>28</v>
      </c>
      <c r="E222" s="5" t="s">
        <v>187</v>
      </c>
      <c r="F222" s="6"/>
      <c r="G222" s="4" t="s">
        <v>88</v>
      </c>
    </row>
    <row r="223" spans="1:7" x14ac:dyDescent="0.25">
      <c r="A223" s="4">
        <v>55</v>
      </c>
      <c r="B223" s="4" t="s">
        <v>93</v>
      </c>
      <c r="C223" s="7">
        <v>41453</v>
      </c>
      <c r="D223" s="4" t="s">
        <v>74</v>
      </c>
      <c r="E223" s="5" t="s">
        <v>188</v>
      </c>
      <c r="F223" s="6"/>
      <c r="G223" s="4" t="s">
        <v>75</v>
      </c>
    </row>
    <row r="224" spans="1:7" x14ac:dyDescent="0.25">
      <c r="A224" s="4">
        <v>56</v>
      </c>
      <c r="B224" s="4" t="s">
        <v>107</v>
      </c>
      <c r="C224" s="7">
        <v>41793</v>
      </c>
      <c r="D224" s="4" t="s">
        <v>21</v>
      </c>
      <c r="E224" s="5" t="s">
        <v>188</v>
      </c>
      <c r="F224" s="6"/>
      <c r="G224" s="4" t="s">
        <v>34</v>
      </c>
    </row>
    <row r="225" spans="1:7" x14ac:dyDescent="0.25">
      <c r="A225" s="4">
        <v>57</v>
      </c>
      <c r="B225" s="4" t="s">
        <v>103</v>
      </c>
      <c r="C225" s="7">
        <v>41740</v>
      </c>
      <c r="D225" s="4" t="s">
        <v>64</v>
      </c>
      <c r="E225" s="5" t="s">
        <v>189</v>
      </c>
      <c r="F225" s="6"/>
      <c r="G225" s="4" t="s">
        <v>65</v>
      </c>
    </row>
    <row r="226" spans="1:7" x14ac:dyDescent="0.25">
      <c r="A226" s="4">
        <v>58</v>
      </c>
      <c r="B226" s="4" t="s">
        <v>95</v>
      </c>
      <c r="C226" s="7">
        <v>41758</v>
      </c>
      <c r="D226" s="4" t="s">
        <v>24</v>
      </c>
      <c r="E226" s="5" t="s">
        <v>190</v>
      </c>
      <c r="F226" s="6"/>
      <c r="G226" s="4" t="s">
        <v>25</v>
      </c>
    </row>
    <row r="227" spans="1:7" x14ac:dyDescent="0.25">
      <c r="A227" s="4">
        <v>59</v>
      </c>
      <c r="B227" s="4" t="s">
        <v>78</v>
      </c>
      <c r="C227" s="7">
        <v>41894</v>
      </c>
      <c r="D227" s="4" t="s">
        <v>21</v>
      </c>
      <c r="E227" s="5" t="s">
        <v>191</v>
      </c>
      <c r="F227" s="6"/>
      <c r="G227" s="4" t="s">
        <v>34</v>
      </c>
    </row>
    <row r="228" spans="1:7" x14ac:dyDescent="0.25">
      <c r="A228" s="4">
        <v>60</v>
      </c>
      <c r="B228" s="4" t="s">
        <v>46</v>
      </c>
      <c r="C228" s="7">
        <v>41553</v>
      </c>
      <c r="D228" s="4" t="s">
        <v>21</v>
      </c>
      <c r="E228" s="5" t="s">
        <v>192</v>
      </c>
      <c r="F228" s="6"/>
      <c r="G228" s="4" t="s">
        <v>34</v>
      </c>
    </row>
    <row r="229" spans="1:7" x14ac:dyDescent="0.25">
      <c r="A229" s="4">
        <v>61</v>
      </c>
      <c r="B229" s="4" t="s">
        <v>106</v>
      </c>
      <c r="C229" s="7">
        <v>41813</v>
      </c>
      <c r="D229" s="4" t="s">
        <v>21</v>
      </c>
      <c r="E229" s="5" t="s">
        <v>193</v>
      </c>
      <c r="F229" s="6"/>
      <c r="G229" s="4" t="s">
        <v>34</v>
      </c>
    </row>
    <row r="230" spans="1:7" x14ac:dyDescent="0.25">
      <c r="A230" s="4">
        <v>62</v>
      </c>
      <c r="B230" s="4" t="s">
        <v>111</v>
      </c>
      <c r="C230" s="7">
        <v>41760</v>
      </c>
      <c r="D230" s="4" t="s">
        <v>64</v>
      </c>
      <c r="E230" s="5" t="s">
        <v>194</v>
      </c>
      <c r="F230" s="6"/>
      <c r="G230" s="4" t="s">
        <v>65</v>
      </c>
    </row>
    <row r="231" spans="1:7" x14ac:dyDescent="0.25">
      <c r="A231" s="4">
        <v>63</v>
      </c>
      <c r="B231" s="4" t="s">
        <v>109</v>
      </c>
      <c r="C231" s="7">
        <v>41699</v>
      </c>
      <c r="D231" s="4" t="s">
        <v>21</v>
      </c>
      <c r="E231" s="5" t="s">
        <v>195</v>
      </c>
      <c r="F231" s="6"/>
      <c r="G231" s="4" t="s">
        <v>34</v>
      </c>
    </row>
    <row r="232" spans="1:7" x14ac:dyDescent="0.25">
      <c r="A232" s="4">
        <v>64</v>
      </c>
      <c r="B232" s="4" t="s">
        <v>98</v>
      </c>
      <c r="C232" s="7">
        <v>41972</v>
      </c>
      <c r="D232" s="4" t="s">
        <v>13</v>
      </c>
      <c r="E232" s="5" t="s">
        <v>196</v>
      </c>
      <c r="F232" s="6"/>
      <c r="G232" s="4" t="s">
        <v>16</v>
      </c>
    </row>
    <row r="233" spans="1:7" x14ac:dyDescent="0.25">
      <c r="A233" s="4">
        <v>65</v>
      </c>
      <c r="B233" s="4" t="s">
        <v>113</v>
      </c>
      <c r="C233" s="7">
        <v>41994</v>
      </c>
      <c r="D233" s="4" t="s">
        <v>44</v>
      </c>
      <c r="E233" s="5" t="s">
        <v>197</v>
      </c>
      <c r="F233" s="6"/>
      <c r="G233" s="4" t="s">
        <v>45</v>
      </c>
    </row>
    <row r="234" spans="1:7" x14ac:dyDescent="0.25">
      <c r="A234" s="4">
        <v>66</v>
      </c>
      <c r="B234" s="4" t="s">
        <v>110</v>
      </c>
      <c r="C234" s="7">
        <v>41468</v>
      </c>
      <c r="D234" s="4" t="s">
        <v>74</v>
      </c>
      <c r="E234" s="5" t="s">
        <v>198</v>
      </c>
      <c r="F234" s="6"/>
      <c r="G234" s="4" t="s">
        <v>75</v>
      </c>
    </row>
    <row r="235" spans="1:7" x14ac:dyDescent="0.25">
      <c r="A235" s="4">
        <v>67</v>
      </c>
      <c r="B235" s="4" t="s">
        <v>112</v>
      </c>
      <c r="C235" s="7">
        <v>41747</v>
      </c>
      <c r="D235" s="4" t="s">
        <v>21</v>
      </c>
      <c r="E235" s="5" t="s">
        <v>199</v>
      </c>
      <c r="F235" s="6"/>
      <c r="G235" s="4" t="s">
        <v>34</v>
      </c>
    </row>
    <row r="236" spans="1:7" x14ac:dyDescent="0.25">
      <c r="A236" s="4"/>
      <c r="B236" s="4" t="s">
        <v>84</v>
      </c>
      <c r="C236" s="7">
        <v>41500</v>
      </c>
      <c r="D236" s="4" t="s">
        <v>85</v>
      </c>
      <c r="E236" s="5" t="s">
        <v>134</v>
      </c>
      <c r="F236" s="6"/>
      <c r="G236" s="4" t="s">
        <v>86</v>
      </c>
    </row>
    <row r="237" spans="1:7" x14ac:dyDescent="0.25">
      <c r="A237" s="4"/>
      <c r="B237" s="4" t="s">
        <v>118</v>
      </c>
      <c r="C237" s="7" t="s">
        <v>119</v>
      </c>
      <c r="D237" s="4" t="s">
        <v>18</v>
      </c>
      <c r="E237" s="5" t="s">
        <v>134</v>
      </c>
      <c r="F237" s="6"/>
      <c r="G237" s="4" t="s">
        <v>39</v>
      </c>
    </row>
    <row r="238" spans="1:7" x14ac:dyDescent="0.25">
      <c r="A238" s="4"/>
      <c r="B238" s="4" t="s">
        <v>102</v>
      </c>
      <c r="C238" s="7">
        <v>41311</v>
      </c>
      <c r="D238" s="4" t="s">
        <v>74</v>
      </c>
      <c r="E238" s="5" t="s">
        <v>134</v>
      </c>
      <c r="F238" s="6"/>
      <c r="G238" s="4" t="s">
        <v>75</v>
      </c>
    </row>
    <row r="239" spans="1:7" x14ac:dyDescent="0.25">
      <c r="A239" s="4"/>
      <c r="B239" s="4" t="s">
        <v>121</v>
      </c>
      <c r="C239" s="7">
        <v>41796</v>
      </c>
      <c r="D239" s="4" t="s">
        <v>18</v>
      </c>
      <c r="E239" s="5" t="s">
        <v>134</v>
      </c>
      <c r="F239" s="6"/>
      <c r="G239" s="4" t="s">
        <v>19</v>
      </c>
    </row>
    <row r="240" spans="1:7" x14ac:dyDescent="0.25">
      <c r="A240" s="4"/>
      <c r="B240" s="4" t="s">
        <v>117</v>
      </c>
      <c r="C240" s="7">
        <v>41773</v>
      </c>
      <c r="D240" s="4" t="s">
        <v>21</v>
      </c>
      <c r="E240" s="5" t="s">
        <v>134</v>
      </c>
      <c r="F240" s="6"/>
      <c r="G240" s="4" t="s">
        <v>34</v>
      </c>
    </row>
    <row r="241" spans="1:7" x14ac:dyDescent="0.25">
      <c r="A241" s="4"/>
      <c r="B241" s="4"/>
      <c r="C241" s="7"/>
      <c r="D241" s="4"/>
      <c r="E241" s="5"/>
      <c r="F241" s="6"/>
      <c r="G241" s="4"/>
    </row>
    <row r="242" spans="1:7" x14ac:dyDescent="0.25">
      <c r="C242" s="2"/>
    </row>
    <row r="243" spans="1:7" x14ac:dyDescent="0.25">
      <c r="C243" s="2"/>
    </row>
    <row r="244" spans="1:7" x14ac:dyDescent="0.25">
      <c r="C244" s="2"/>
    </row>
    <row r="245" spans="1:7" x14ac:dyDescent="0.25">
      <c r="C245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10C50-02B0-4B29-9F80-6FB3F96EBFE1}">
  <dimension ref="A1:P123"/>
  <sheetViews>
    <sheetView topLeftCell="A13" workbookViewId="0">
      <selection activeCell="F30" sqref="F30"/>
    </sheetView>
  </sheetViews>
  <sheetFormatPr defaultRowHeight="15" x14ac:dyDescent="0.25"/>
  <cols>
    <col min="1" max="1" width="4" style="85" customWidth="1"/>
    <col min="2" max="2" width="6.7109375" style="85" hidden="1" customWidth="1"/>
    <col min="3" max="3" width="31" style="86" customWidth="1"/>
    <col min="4" max="4" width="10.5703125" style="87" customWidth="1"/>
    <col min="5" max="5" width="23.140625" style="88" customWidth="1"/>
    <col min="6" max="6" width="5.7109375" style="89" customWidth="1"/>
    <col min="7" max="7" width="5" style="85" customWidth="1"/>
    <col min="8" max="8" width="6.7109375" style="85" customWidth="1"/>
    <col min="9" max="9" width="5.140625" style="85" customWidth="1"/>
    <col min="10" max="10" width="6.7109375" style="85" customWidth="1"/>
    <col min="11" max="11" width="4.28515625" style="85" customWidth="1"/>
    <col min="12" max="12" width="7.140625" style="85" customWidth="1"/>
    <col min="13" max="13" width="6.140625" style="85" customWidth="1"/>
    <col min="14" max="14" width="7.140625" style="85" customWidth="1"/>
    <col min="15" max="15" width="4.85546875" style="85" customWidth="1"/>
    <col min="16" max="16" width="12.5703125" style="90" customWidth="1"/>
  </cols>
  <sheetData>
    <row r="1" spans="1:16" ht="18" x14ac:dyDescent="0.25">
      <c r="A1" s="8" t="s">
        <v>200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x14ac:dyDescent="0.25">
      <c r="A2" s="9" t="s">
        <v>201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ht="51.75" x14ac:dyDescent="0.25">
      <c r="A3" s="10" t="s">
        <v>202</v>
      </c>
      <c r="B3" s="10" t="s">
        <v>203</v>
      </c>
      <c r="C3" s="11" t="s">
        <v>204</v>
      </c>
      <c r="D3" s="11" t="s">
        <v>205</v>
      </c>
      <c r="E3" s="12" t="s">
        <v>4</v>
      </c>
      <c r="F3" s="13">
        <v>60</v>
      </c>
      <c r="G3" s="10" t="s">
        <v>206</v>
      </c>
      <c r="H3" s="11" t="s">
        <v>207</v>
      </c>
      <c r="I3" s="10" t="s">
        <v>206</v>
      </c>
      <c r="J3" s="11" t="s">
        <v>208</v>
      </c>
      <c r="K3" s="10" t="s">
        <v>206</v>
      </c>
      <c r="L3" s="11" t="s">
        <v>209</v>
      </c>
      <c r="M3" s="10" t="s">
        <v>206</v>
      </c>
      <c r="N3" s="11" t="s">
        <v>210</v>
      </c>
      <c r="O3" s="11" t="s">
        <v>211</v>
      </c>
      <c r="P3" s="14" t="s">
        <v>212</v>
      </c>
    </row>
    <row r="4" spans="1:16" x14ac:dyDescent="0.25">
      <c r="A4" s="15">
        <v>1</v>
      </c>
      <c r="B4" s="16">
        <v>20</v>
      </c>
      <c r="C4" s="17" t="s">
        <v>12</v>
      </c>
      <c r="D4" s="18">
        <v>41385</v>
      </c>
      <c r="E4" s="19" t="s">
        <v>13</v>
      </c>
      <c r="F4" s="20">
        <f>IFERROR(VLOOKUP(C4,'[1]Бег 60м'!$C$4:$G310,5,0),0)</f>
        <v>8.4</v>
      </c>
      <c r="G4" s="21">
        <f>IFERROR(IF(F4=0,0,MATCH(F4,'[1]табл для дев'!B$1:B$180,0)),0)</f>
        <v>100</v>
      </c>
      <c r="H4" s="21">
        <f>IFERROR(VLOOKUP(C4,[1]Длина!$C$5:$I$194,7,0),0)</f>
        <v>427</v>
      </c>
      <c r="I4" s="21">
        <f>IFERROR(IF(H4=0,0,MATCH(H4,'[1]табл для дев'!F$1:F$180,1)),0)</f>
        <v>59</v>
      </c>
      <c r="J4" s="21">
        <f>IFERROR(VLOOKUP(C4,[1]ИтВысота!$C$3:$AH$106,5,0),0)</f>
        <v>0</v>
      </c>
      <c r="K4" s="21">
        <f>IFERROR(IF(J4=0,0,MATCH(J4,'[1]табл для дев'!E$1:E$180,1)),0)</f>
        <v>0</v>
      </c>
      <c r="L4" s="21" t="str">
        <f>IFERROR(VLOOKUP(C4,'[1]Бег 500м'!$C$5:$G$251,5,0),0)</f>
        <v>1,25,8</v>
      </c>
      <c r="M4" s="16">
        <f>IFERROR(IFERROR(VLOOKUP(L4,'[1]табл для дев'!$J$2:$K$181,2,0),VLOOKUP(L4,'[1]табл для дев'!$J$2:$K$181,2,1)-1),0)</f>
        <v>104</v>
      </c>
      <c r="N4" s="16">
        <f t="shared" ref="N4:N67" si="0">G4+I4+M4+K4</f>
        <v>263</v>
      </c>
      <c r="O4" s="16">
        <v>3</v>
      </c>
      <c r="P4" s="22" t="str">
        <f>VLOOKUP(C4,[1]девочки!$C$2:$F$164,4,0)</f>
        <v>Никитина И.Ю</v>
      </c>
    </row>
    <row r="5" spans="1:16" x14ac:dyDescent="0.25">
      <c r="A5" s="15">
        <v>2</v>
      </c>
      <c r="B5" s="23">
        <v>332</v>
      </c>
      <c r="C5" s="24" t="s">
        <v>31</v>
      </c>
      <c r="D5" s="25">
        <v>41451</v>
      </c>
      <c r="E5" s="19" t="s">
        <v>21</v>
      </c>
      <c r="F5" s="20">
        <f>IFERROR(VLOOKUP(C5,'[1]Бег 60м'!$C$4:$G309,5,0),0)</f>
        <v>9</v>
      </c>
      <c r="G5" s="26">
        <f>IFERROR(IF(F5=0,0,MATCH(F5,'[1]табл для дев'!B$1:B$180,0)),0)</f>
        <v>77</v>
      </c>
      <c r="H5" s="21">
        <f>IFERROR(VLOOKUP(C5,[1]Длина!$C$5:$I$194,7,0),0)</f>
        <v>470</v>
      </c>
      <c r="I5" s="21">
        <f>IFERROR(IF(H5=0,0,MATCH(H5,'[1]табл для дев'!F$1:F$180,1)),0)</f>
        <v>75</v>
      </c>
      <c r="J5" s="21">
        <f>IFERROR(VLOOKUP(C5,[1]ИтВысота!$C$3:$AH$106,5,0),0)</f>
        <v>0</v>
      </c>
      <c r="K5" s="21">
        <f>IFERROR(IF(J5=0,0,MATCH(J5,'[1]табл для дев'!E$1:E$180,1)),0)</f>
        <v>0</v>
      </c>
      <c r="L5" s="21" t="str">
        <f>IFERROR(VLOOKUP(C5,'[1]Бег 500м'!$C$6:$G$251,5,0),0)</f>
        <v>1,26,0</v>
      </c>
      <c r="M5" s="16">
        <f>IFERROR(IFERROR(VLOOKUP(L5,'[1]табл для дев'!$J$2:$K$181,2,0),VLOOKUP(L5,'[1]табл для дев'!$J$2:$K$181,2,1)-1),0)</f>
        <v>103</v>
      </c>
      <c r="N5" s="16">
        <f t="shared" si="0"/>
        <v>255</v>
      </c>
      <c r="O5" s="16">
        <v>3</v>
      </c>
      <c r="P5" s="22" t="str">
        <f>VLOOKUP(C5,[1]девочки!$C$2:$F$164,4,0)</f>
        <v>Левченко И.А.</v>
      </c>
    </row>
    <row r="6" spans="1:16" x14ac:dyDescent="0.25">
      <c r="A6" s="15">
        <v>3</v>
      </c>
      <c r="B6" s="16">
        <v>122</v>
      </c>
      <c r="C6" s="27" t="s">
        <v>15</v>
      </c>
      <c r="D6" s="28">
        <v>41617</v>
      </c>
      <c r="E6" s="19" t="s">
        <v>13</v>
      </c>
      <c r="F6" s="20">
        <f>IFERROR(VLOOKUP(C6,'[1]Бег 60м'!$C$4:$G311,5,0),0)</f>
        <v>8.5</v>
      </c>
      <c r="G6" s="21">
        <f>IFERROR(IF(F6=0,0,MATCH(F6,'[1]табл для дев'!B$1:B$180,0)),0)</f>
        <v>96</v>
      </c>
      <c r="H6" s="21">
        <f>IFERROR(VLOOKUP(C6,[1]Длина!$C$5:$I$194,7,0),0)</f>
        <v>0</v>
      </c>
      <c r="I6" s="21">
        <f>IFERROR(IF(H6=0,0,MATCH(H6,'[1]табл для дев'!F$1:F$180,1)),0)</f>
        <v>0</v>
      </c>
      <c r="J6" s="21">
        <f>IFERROR(VLOOKUP(C6,[1]ИтВысота!$C$3:$AH$106,5,0),0)</f>
        <v>140</v>
      </c>
      <c r="K6" s="21">
        <f>IFERROR(IF(J6=0,0,MATCH(J6,'[1]табл для дев'!E$1:E$180,1)),0)</f>
        <v>80</v>
      </c>
      <c r="L6" s="21" t="str">
        <f>IFERROR(VLOOKUP(C6,'[1]Бег 500м'!$C$6:$G$251,5,0),0)</f>
        <v>1,34,1</v>
      </c>
      <c r="M6" s="16">
        <f>IFERROR(IFERROR(VLOOKUP(L6,'[1]табл для дев'!$J$2:$K$181,2,0),VLOOKUP(L6,'[1]табл для дев'!$J$2:$K$181,2,1)-1),0)</f>
        <v>77</v>
      </c>
      <c r="N6" s="16">
        <f t="shared" si="0"/>
        <v>253</v>
      </c>
      <c r="O6" s="16">
        <v>3</v>
      </c>
      <c r="P6" s="22" t="str">
        <f>VLOOKUP(C6,[1]девочки!$C$2:$F$164,4,0)</f>
        <v>Стихеева Л.В.</v>
      </c>
    </row>
    <row r="7" spans="1:16" x14ac:dyDescent="0.25">
      <c r="A7" s="15">
        <v>4</v>
      </c>
      <c r="B7" s="16">
        <v>152</v>
      </c>
      <c r="C7" s="29" t="s">
        <v>9</v>
      </c>
      <c r="D7" s="28">
        <v>41386</v>
      </c>
      <c r="E7" s="19" t="s">
        <v>10</v>
      </c>
      <c r="F7" s="20">
        <f>IFERROR(VLOOKUP(C7,'[1]Бег 60м'!$C$4:$G365,5,0),0)</f>
        <v>8.4</v>
      </c>
      <c r="G7" s="21">
        <f>IFERROR(IF(F7=0,0,MATCH(F7,'[1]табл для дев'!B$1:B$180,0)),0)</f>
        <v>100</v>
      </c>
      <c r="H7" s="21">
        <f>IFERROR(VLOOKUP(C7,[1]Длина!$C$5:$I$194,7,0),0)</f>
        <v>459</v>
      </c>
      <c r="I7" s="21">
        <f>IFERROR(IF(H7=0,0,MATCH(H7,'[1]табл для дев'!F$1:F$180,1)),0)</f>
        <v>71</v>
      </c>
      <c r="J7" s="21">
        <f>IFERROR(VLOOKUP(C7,[1]ИтВысота!$C$3:$AH$106,5,0),0)</f>
        <v>0</v>
      </c>
      <c r="K7" s="21">
        <f>IFERROR(IF(J7=0,0,MATCH(J7,'[1]табл для дев'!E$1:E$180,1)),0)</f>
        <v>0</v>
      </c>
      <c r="L7" s="21" t="str">
        <f>IFERROR(VLOOKUP(C7,'[1]Бег 500м'!$C$6:$G$251,5,0),0)</f>
        <v>1,34,3</v>
      </c>
      <c r="M7" s="16">
        <f>IFERROR(IFERROR(VLOOKUP(L7,'[1]табл для дев'!$J$2:$K$181,2,0),VLOOKUP(L7,'[1]табл для дев'!$J$2:$K$181,2,1)-1),0)</f>
        <v>76</v>
      </c>
      <c r="N7" s="16">
        <f t="shared" si="0"/>
        <v>247</v>
      </c>
      <c r="O7" s="16">
        <v>3</v>
      </c>
      <c r="P7" s="22" t="str">
        <f>VLOOKUP(C7,[1]девочки!$C$2:$F$164,4,0)</f>
        <v>Лемайкина Е.А</v>
      </c>
    </row>
    <row r="8" spans="1:16" x14ac:dyDescent="0.25">
      <c r="A8" s="15">
        <v>5</v>
      </c>
      <c r="B8" s="30">
        <v>57</v>
      </c>
      <c r="C8" s="31" t="s">
        <v>17</v>
      </c>
      <c r="D8" s="32">
        <v>41529</v>
      </c>
      <c r="E8" s="33" t="s">
        <v>18</v>
      </c>
      <c r="F8" s="20">
        <f>IFERROR(VLOOKUP(C8,'[1]Бег 60м'!$C$4:$G302,5,0),0)</f>
        <v>8.6</v>
      </c>
      <c r="G8" s="21">
        <f>IFERROR(IF(F8=0,0,MATCH(F8,'[1]табл для дев'!B$1:B$180,0)),0)</f>
        <v>92</v>
      </c>
      <c r="H8" s="21">
        <f>IFERROR(VLOOKUP(C8,[1]Длина!$C$5:$I$194,7,0),0)</f>
        <v>418</v>
      </c>
      <c r="I8" s="21">
        <f>IFERROR(IF(H8=0,0,MATCH(H8,'[1]табл для дев'!F$1:F$180,1)),0)</f>
        <v>56</v>
      </c>
      <c r="J8" s="21">
        <f>IFERROR(VLOOKUP(C8,[1]ИтВысота!$C$3:$AH$106,5,0),0)</f>
        <v>0</v>
      </c>
      <c r="K8" s="21">
        <f>IFERROR(IF(J8=0,0,MATCH(J8,'[1]табл для дев'!E$1:E$180,1)),0)</f>
        <v>0</v>
      </c>
      <c r="L8" s="21" t="str">
        <f>IFERROR(VLOOKUP(C8,'[1]Бег 500м'!$C$6:$G$251,5,0),0)</f>
        <v>1,28,2</v>
      </c>
      <c r="M8" s="16">
        <f>IFERROR(IFERROR(VLOOKUP(L8,'[1]табл для дев'!$J$2:$K$181,2,0),VLOOKUP(L8,'[1]табл для дев'!$J$2:$K$181,2,1)-1),0)</f>
        <v>96</v>
      </c>
      <c r="N8" s="16">
        <f t="shared" si="0"/>
        <v>244</v>
      </c>
      <c r="O8" s="16">
        <v>3</v>
      </c>
      <c r="P8" s="22" t="str">
        <f>VLOOKUP(C8,[1]девочки!$C$2:$F$164,4,0)</f>
        <v>Сивкова Е.В.</v>
      </c>
    </row>
    <row r="9" spans="1:16" x14ac:dyDescent="0.25">
      <c r="A9" s="15">
        <v>6</v>
      </c>
      <c r="B9" s="16">
        <v>134</v>
      </c>
      <c r="C9" s="27" t="s">
        <v>26</v>
      </c>
      <c r="D9" s="28">
        <v>41291</v>
      </c>
      <c r="E9" s="34" t="s">
        <v>13</v>
      </c>
      <c r="F9" s="20">
        <f>IFERROR(VLOOKUP(C9,'[1]Бег 60м'!$C$4:$G312,5,0),0)</f>
        <v>8.8000000000000007</v>
      </c>
      <c r="G9" s="21">
        <f>IFERROR(IF(F9=0,0,MATCH(F9,'[1]табл для дев'!B$1:B$180,0)),0)</f>
        <v>84</v>
      </c>
      <c r="H9" s="21">
        <f>IFERROR(VLOOKUP(C9,[1]Длина!$C$5:$I$194,7,0),0)</f>
        <v>437</v>
      </c>
      <c r="I9" s="21">
        <f>IFERROR(IF(H9=0,0,MATCH(H9,'[1]табл для дев'!F$1:F$180,1)),0)</f>
        <v>63</v>
      </c>
      <c r="J9" s="21">
        <f>IFERROR(VLOOKUP(C9,[1]ИтВысота!$C$3:$AH$106,5,0),0)</f>
        <v>0</v>
      </c>
      <c r="K9" s="21">
        <f>IFERROR(IF(J9=0,0,MATCH(J9,'[1]табл для дев'!E$1:E$180,1)),0)</f>
        <v>0</v>
      </c>
      <c r="L9" s="21" t="str">
        <f>IFERROR(VLOOKUP(C9,'[1]Бег 500м'!$C$6:$G$251,5,0),0)</f>
        <v>1,29,7</v>
      </c>
      <c r="M9" s="16">
        <f>IFERROR(IFERROR(VLOOKUP(L9,'[1]табл для дев'!$J$2:$K$181,2,0),VLOOKUP(L9,'[1]табл для дев'!$J$2:$K$181,2,1)-1),0)</f>
        <v>91</v>
      </c>
      <c r="N9" s="16">
        <f t="shared" si="0"/>
        <v>238</v>
      </c>
      <c r="O9" s="16">
        <v>3</v>
      </c>
      <c r="P9" s="22" t="str">
        <f>VLOOKUP(C9,[1]девочки!$C$2:$F$164,4,0)</f>
        <v>Стихеева Л.В.</v>
      </c>
    </row>
    <row r="10" spans="1:16" x14ac:dyDescent="0.25">
      <c r="A10" s="15">
        <v>7</v>
      </c>
      <c r="B10" s="23">
        <v>55</v>
      </c>
      <c r="C10" s="24" t="s">
        <v>20</v>
      </c>
      <c r="D10" s="25">
        <v>41688</v>
      </c>
      <c r="E10" s="19" t="s">
        <v>21</v>
      </c>
      <c r="F10" s="20">
        <f>IFERROR(VLOOKUP(C10,'[1]Бег 60м'!$C$4:$G313,5,0),0)</f>
        <v>8.8000000000000007</v>
      </c>
      <c r="G10" s="21">
        <f>IFERROR(IF(F10=0,0,MATCH(F10,'[1]табл для дев'!B$1:B$180,0)),0)</f>
        <v>84</v>
      </c>
      <c r="H10" s="21">
        <f>IFERROR(VLOOKUP(C10,[1]Длина!$C$5:$I$194,7,0),0)</f>
        <v>431</v>
      </c>
      <c r="I10" s="21">
        <f>IFERROR(IF(H10=0,0,MATCH(H10,'[1]табл для дев'!F$1:F$180,1)),0)</f>
        <v>60</v>
      </c>
      <c r="J10" s="21">
        <f>IFERROR(VLOOKUP(C10,[1]ИтВысота!$C$3:$AH$106,5,0),0)</f>
        <v>0</v>
      </c>
      <c r="K10" s="21">
        <f>IFERROR(IF(J10=0,0,MATCH(J10,'[1]табл для дев'!E$1:E$180,1)),0)</f>
        <v>0</v>
      </c>
      <c r="L10" s="21" t="str">
        <f>IFERROR(VLOOKUP(C10,'[1]Бег 500м'!$C$6:$G$251,5,0),0)</f>
        <v>1,32,5</v>
      </c>
      <c r="M10" s="16">
        <f>IFERROR(IFERROR(VLOOKUP(L10,'[1]табл для дев'!$J$2:$K$181,2,0),VLOOKUP(L10,'[1]табл для дев'!$J$2:$K$181,2,1)-1),0)</f>
        <v>81</v>
      </c>
      <c r="N10" s="16">
        <f t="shared" si="0"/>
        <v>225</v>
      </c>
      <c r="O10" s="16">
        <v>3</v>
      </c>
      <c r="P10" s="22" t="str">
        <f>VLOOKUP(C10,[1]девочки!$C$2:$F$164,4,0)</f>
        <v>Белозерова Н.Г.</v>
      </c>
    </row>
    <row r="11" spans="1:16" x14ac:dyDescent="0.25">
      <c r="A11" s="15">
        <v>8</v>
      </c>
      <c r="B11" s="23">
        <v>9</v>
      </c>
      <c r="C11" s="24" t="s">
        <v>23</v>
      </c>
      <c r="D11" s="25">
        <v>41593</v>
      </c>
      <c r="E11" s="35" t="s">
        <v>24</v>
      </c>
      <c r="F11" s="20">
        <f>IFERROR(VLOOKUP(C11,'[1]Бег 60м'!$C$4:$G298,5,0),0)</f>
        <v>8.8000000000000007</v>
      </c>
      <c r="G11" s="21">
        <f>IFERROR(IF(F11=0,0,MATCH(F11,'[1]табл для дев'!B$1:B$180,0)),0)</f>
        <v>84</v>
      </c>
      <c r="H11" s="21">
        <f>IFERROR(VLOOKUP(C11,[1]Длина!$C$5:$I$194,7,0),0)</f>
        <v>449</v>
      </c>
      <c r="I11" s="21">
        <f>IFERROR(IF(H11=0,0,MATCH(H11,'[1]табл для дев'!F$1:F$180,1)),0)</f>
        <v>68</v>
      </c>
      <c r="J11" s="21">
        <f>IFERROR(VLOOKUP(C11,[1]ИтВысота!$C$3:$AH$106,5,0),0)</f>
        <v>0</v>
      </c>
      <c r="K11" s="21">
        <f>IFERROR(IF(J11=0,0,MATCH(J11,'[1]табл для дев'!E$1:E$180,1)),0)</f>
        <v>0</v>
      </c>
      <c r="L11" s="21" t="str">
        <f>IFERROR(VLOOKUP(C11,'[1]Бег 500м'!$C$6:$G$251,5,0),0)</f>
        <v>1,36,5</v>
      </c>
      <c r="M11" s="16">
        <f>IFERROR(IFERROR(VLOOKUP(L11,'[1]табл для дев'!$J$2:$K$181,2,0),VLOOKUP(L11,'[1]табл для дев'!$J$2:$K$181,2,1)-1),0)</f>
        <v>71</v>
      </c>
      <c r="N11" s="16">
        <f t="shared" si="0"/>
        <v>223</v>
      </c>
      <c r="O11" s="16">
        <v>3</v>
      </c>
      <c r="P11" s="22" t="str">
        <f>VLOOKUP(C11,[1]девочки!$C$2:$F$164,4,0)</f>
        <v>Клейн А.В.</v>
      </c>
    </row>
    <row r="12" spans="1:16" x14ac:dyDescent="0.25">
      <c r="A12" s="15">
        <v>9</v>
      </c>
      <c r="B12" s="23">
        <v>52</v>
      </c>
      <c r="C12" s="24" t="s">
        <v>35</v>
      </c>
      <c r="D12" s="25">
        <v>41335</v>
      </c>
      <c r="E12" s="19" t="s">
        <v>21</v>
      </c>
      <c r="F12" s="20">
        <f>IFERROR(VLOOKUP(C12,'[1]Бег 60м'!$C$4:$G328,5,0),0)</f>
        <v>9.1</v>
      </c>
      <c r="G12" s="21">
        <f>IFERROR(IF(F12=0,0,MATCH(F12,'[1]табл для дев'!B$1:B$180,0)),0)</f>
        <v>74</v>
      </c>
      <c r="H12" s="21">
        <f>IFERROR(VLOOKUP(C12,[1]Длина!$C$5:$I$194,7,0),0)</f>
        <v>446</v>
      </c>
      <c r="I12" s="21">
        <f>IFERROR(IF(H12=0,0,MATCH(H12,'[1]табл для дев'!F$1:F$180,1)),0)</f>
        <v>67</v>
      </c>
      <c r="J12" s="21">
        <f>IFERROR(VLOOKUP(C12,[1]ИтВысота!$C$3:$AH$106,5,0),0)</f>
        <v>0</v>
      </c>
      <c r="K12" s="21">
        <f>IFERROR(IF(J12=0,0,MATCH(J12,'[1]табл для дев'!E$1:E$180,1)),0)</f>
        <v>0</v>
      </c>
      <c r="L12" s="21" t="str">
        <f>IFERROR(VLOOKUP(C12,'[1]Бег 500м'!$C$6:$G$251,5,0),0)</f>
        <v>1,34,9</v>
      </c>
      <c r="M12" s="16">
        <f>IFERROR(IFERROR(VLOOKUP(L12,'[1]табл для дев'!$J$2:$K$181,2,0),VLOOKUP(L12,'[1]табл для дев'!$J$2:$K$181,2,1)-1),0)</f>
        <v>75</v>
      </c>
      <c r="N12" s="16">
        <f t="shared" si="0"/>
        <v>216</v>
      </c>
      <c r="O12" s="16">
        <v>3</v>
      </c>
      <c r="P12" s="22" t="str">
        <f>VLOOKUP(C12,[1]девочки!$C$2:$F$164,4,0)</f>
        <v>Белозерова Н.Г.</v>
      </c>
    </row>
    <row r="13" spans="1:16" x14ac:dyDescent="0.25">
      <c r="A13" s="15">
        <v>10</v>
      </c>
      <c r="B13" s="16">
        <v>8</v>
      </c>
      <c r="C13" s="29" t="s">
        <v>27</v>
      </c>
      <c r="D13" s="28">
        <v>41413</v>
      </c>
      <c r="E13" s="19" t="s">
        <v>28</v>
      </c>
      <c r="F13" s="20">
        <f>IFERROR(VLOOKUP(C13,'[1]Бег 60м'!$C$4:$G321,5,0),0)</f>
        <v>8.9</v>
      </c>
      <c r="G13" s="21">
        <f>IFERROR(IF(F13=0,0,MATCH(F13,'[1]табл для дев'!B$1:B$180,0)),0)</f>
        <v>80</v>
      </c>
      <c r="H13" s="21">
        <f>IFERROR(VLOOKUP(C13,[1]Длина!$C$5:$I$194,7,0),0)</f>
        <v>435</v>
      </c>
      <c r="I13" s="21">
        <f>IFERROR(IF(H13=0,0,MATCH(H13,'[1]табл для дев'!F$1:F$180,1)),0)</f>
        <v>62</v>
      </c>
      <c r="J13" s="21">
        <f>IFERROR(VLOOKUP(C13,[1]ИтВысота!$C$3:$AH$106,5,0),0)</f>
        <v>0</v>
      </c>
      <c r="K13" s="21">
        <f>IFERROR(IF(J13=0,0,MATCH(J13,'[1]табл для дев'!E$1:E$180,1)),0)</f>
        <v>0</v>
      </c>
      <c r="L13" s="21" t="str">
        <f>IFERROR(VLOOKUP(C13,'[1]Бег 500м'!$C$6:$G$251,5,0),0)</f>
        <v>1,38,2</v>
      </c>
      <c r="M13" s="16">
        <f>IFERROR(IFERROR(VLOOKUP(L13,'[1]табл для дев'!$J$2:$K$181,2,0),VLOOKUP(L13,'[1]табл для дев'!$J$2:$K$181,2,1)-1),0)</f>
        <v>67</v>
      </c>
      <c r="N13" s="16">
        <f t="shared" si="0"/>
        <v>209</v>
      </c>
      <c r="O13" s="16" t="s">
        <v>29</v>
      </c>
      <c r="P13" s="22" t="str">
        <f>VLOOKUP(C13,[1]девочки!$C$2:$F$164,4,0)</f>
        <v>Иващенко А.О.</v>
      </c>
    </row>
    <row r="14" spans="1:16" x14ac:dyDescent="0.25">
      <c r="A14" s="15">
        <v>11</v>
      </c>
      <c r="B14" s="36">
        <v>3</v>
      </c>
      <c r="C14" s="31" t="s">
        <v>38</v>
      </c>
      <c r="D14" s="32">
        <v>41438</v>
      </c>
      <c r="E14" s="33" t="s">
        <v>18</v>
      </c>
      <c r="F14" s="20">
        <f>IFERROR(VLOOKUP(C14,'[1]Бег 60м'!$C$4:$G368,5,0),0)</f>
        <v>9.1</v>
      </c>
      <c r="G14" s="21">
        <f>IFERROR(IF(F14=0,0,MATCH(F14,'[1]табл для дев'!B$1:B$180,0)),0)</f>
        <v>74</v>
      </c>
      <c r="H14" s="21">
        <f>IFERROR(VLOOKUP(C14,[1]Длина!$C$5:$I$194,7,0),0)</f>
        <v>434</v>
      </c>
      <c r="I14" s="21">
        <f>IFERROR(IF(H14=0,0,MATCH(H14,'[1]табл для дев'!F$1:F$180,1)),0)</f>
        <v>62</v>
      </c>
      <c r="J14" s="21">
        <f>IFERROR(VLOOKUP(C14,[1]ИтВысота!$C$3:$AH$106,5,0),0)</f>
        <v>0</v>
      </c>
      <c r="K14" s="21">
        <f>IFERROR(IF(J14=0,0,MATCH(J14,'[1]табл для дев'!E$1:E$180,1)),0)</f>
        <v>0</v>
      </c>
      <c r="L14" s="21" t="str">
        <f>IFERROR(VLOOKUP(C14,'[1]Бег 500м'!$C$6:$G$251,5,0),0)</f>
        <v>1,36,5</v>
      </c>
      <c r="M14" s="16">
        <f>IFERROR(IFERROR(VLOOKUP(L14,'[1]табл для дев'!$J$2:$K$181,2,0),VLOOKUP(L14,'[1]табл для дев'!$J$2:$K$181,2,1)-1),0)</f>
        <v>71</v>
      </c>
      <c r="N14" s="16">
        <f t="shared" si="0"/>
        <v>207</v>
      </c>
      <c r="O14" s="16" t="s">
        <v>29</v>
      </c>
      <c r="P14" s="22" t="str">
        <f>VLOOKUP(C14,[1]девочки!$C$2:$F$164,4,0)</f>
        <v>Будовских С.В.; Будовских Н.В.</v>
      </c>
    </row>
    <row r="15" spans="1:16" x14ac:dyDescent="0.25">
      <c r="A15" s="15">
        <v>12</v>
      </c>
      <c r="B15" s="30">
        <v>13</v>
      </c>
      <c r="C15" s="37" t="s">
        <v>33</v>
      </c>
      <c r="D15" s="38">
        <v>41575</v>
      </c>
      <c r="E15" s="39" t="s">
        <v>21</v>
      </c>
      <c r="F15" s="20">
        <f>IFERROR(VLOOKUP(C15,'[1]Бег 60м'!$C$4:$G367,5,0),0)</f>
        <v>9</v>
      </c>
      <c r="G15" s="21">
        <f>IFERROR(IF(F15=0,0,MATCH(F15,'[1]табл для дев'!B$1:B$180,0)),0)</f>
        <v>77</v>
      </c>
      <c r="H15" s="21">
        <f>IFERROR(VLOOKUP(C15,[1]Длина!$C$5:$I$194,7,0),0)</f>
        <v>413</v>
      </c>
      <c r="I15" s="21">
        <f>IFERROR(IF(H15=0,0,MATCH(H15,'[1]табл для дев'!F$1:F$180,1)),0)</f>
        <v>54</v>
      </c>
      <c r="J15" s="21">
        <f>IFERROR(VLOOKUP(C15,[1]ИтВысота!$C$3:$AH$106,5,0),0)</f>
        <v>0</v>
      </c>
      <c r="K15" s="21">
        <f>IFERROR(IF(J15=0,0,MATCH(J15,'[1]табл для дев'!E$1:E$180,1)),0)</f>
        <v>0</v>
      </c>
      <c r="L15" s="21" t="str">
        <f>IFERROR(VLOOKUP(C15,'[1]Бег 500м'!$C$6:$G$251,5,0),0)</f>
        <v>1,38,5</v>
      </c>
      <c r="M15" s="16">
        <f>IFERROR(IFERROR(VLOOKUP(L15,'[1]табл для дев'!$J$2:$K$181,2,0),VLOOKUP(L15,'[1]табл для дев'!$J$2:$K$181,2,1)-1),0)</f>
        <v>66</v>
      </c>
      <c r="N15" s="16">
        <f t="shared" si="0"/>
        <v>197</v>
      </c>
      <c r="O15" s="16" t="s">
        <v>29</v>
      </c>
      <c r="P15" s="22" t="str">
        <f>VLOOKUP(C15,[1]девочки!$C$2:$F$164,4,0)</f>
        <v>Сородоенко А.А.</v>
      </c>
    </row>
    <row r="16" spans="1:16" x14ac:dyDescent="0.25">
      <c r="A16" s="15">
        <v>13</v>
      </c>
      <c r="B16" s="16">
        <v>19</v>
      </c>
      <c r="C16" s="29" t="s">
        <v>41</v>
      </c>
      <c r="D16" s="28">
        <v>41719</v>
      </c>
      <c r="E16" s="19" t="s">
        <v>28</v>
      </c>
      <c r="F16" s="20">
        <f>IFERROR(VLOOKUP(C16,'[1]Бег 60м'!$C$4:$G359,5,0),0)</f>
        <v>9.1999999999999993</v>
      </c>
      <c r="G16" s="26">
        <f>IFERROR(IF(F16=0,0,MATCH(F16,'[1]табл для дев'!B$1:B$180,0)),0)</f>
        <v>71</v>
      </c>
      <c r="H16" s="21">
        <f>IFERROR(VLOOKUP(C16,[1]Длина!$C$5:$I$194,7,0),0)</f>
        <v>406</v>
      </c>
      <c r="I16" s="21">
        <f>IFERROR(IF(H16=0,0,MATCH(H16,'[1]табл для дев'!F$1:F$180,1)),0)</f>
        <v>52</v>
      </c>
      <c r="J16" s="21">
        <f>IFERROR(VLOOKUP(C16,[1]ИтВысота!$C$3:$AH$106,5,0),0)</f>
        <v>0</v>
      </c>
      <c r="K16" s="21">
        <f>IFERROR(IF(J16=0,0,MATCH(J16,'[1]табл для дев'!E$1:E$180,1)),0)</f>
        <v>0</v>
      </c>
      <c r="L16" s="21" t="str">
        <f>IFERROR(VLOOKUP(C16,'[1]Бег 500м'!$C$6:$G$251,5,0),0)</f>
        <v>1,38,4</v>
      </c>
      <c r="M16" s="16">
        <f>IFERROR(IFERROR(VLOOKUP(L16,'[1]табл для дев'!$J$2:$K$181,2,0),VLOOKUP(L16,'[1]табл для дев'!$J$2:$K$181,2,1)-1),0)</f>
        <v>66</v>
      </c>
      <c r="N16" s="16">
        <f t="shared" si="0"/>
        <v>189</v>
      </c>
      <c r="O16" s="16" t="s">
        <v>29</v>
      </c>
      <c r="P16" s="22" t="str">
        <f>VLOOKUP(C16,[1]девочки!$C$2:$F$164,4,0)</f>
        <v>Никишина И.Н.</v>
      </c>
    </row>
    <row r="17" spans="1:16" x14ac:dyDescent="0.25">
      <c r="A17" s="15">
        <v>14</v>
      </c>
      <c r="B17" s="23">
        <v>61</v>
      </c>
      <c r="C17" s="24" t="s">
        <v>40</v>
      </c>
      <c r="D17" s="25">
        <v>41512</v>
      </c>
      <c r="E17" s="19" t="s">
        <v>21</v>
      </c>
      <c r="F17" s="20">
        <f>IFERROR(VLOOKUP(C17,'[1]Бег 60м'!$C$4:$G335,5,0),0)</f>
        <v>9.1999999999999993</v>
      </c>
      <c r="G17" s="21">
        <f>IFERROR(IF(F17=0,0,MATCH(F17,'[1]табл для дев'!B$1:B$180,0)),0)</f>
        <v>71</v>
      </c>
      <c r="H17" s="21">
        <f>IFERROR(VLOOKUP(C17,[1]Длина!$C$5:$I$194,7,0),0)</f>
        <v>422</v>
      </c>
      <c r="I17" s="21">
        <f>IFERROR(IF(H17=0,0,MATCH(H17,'[1]табл для дев'!F$1:F$180,1)),0)</f>
        <v>57</v>
      </c>
      <c r="J17" s="21">
        <f>IFERROR(VLOOKUP(C17,[1]ИтВысота!$C$3:$AH$106,5,0),0)</f>
        <v>0</v>
      </c>
      <c r="K17" s="21">
        <f>IFERROR(IF(J17=0,0,MATCH(J17,'[1]табл для дев'!E$1:E$180,1)),0)</f>
        <v>0</v>
      </c>
      <c r="L17" s="21" t="str">
        <f>IFERROR(VLOOKUP(C17,'[1]Бег 500м'!$C$6:$G$251,5,0),0)</f>
        <v>1,42,8</v>
      </c>
      <c r="M17" s="16">
        <f>IFERROR(IFERROR(VLOOKUP(L17,'[1]табл для дев'!$J$2:$K$181,2,0),VLOOKUP(L17,'[1]табл для дев'!$J$2:$K$181,2,1)-1),0)</f>
        <v>56</v>
      </c>
      <c r="N17" s="16">
        <f t="shared" si="0"/>
        <v>184</v>
      </c>
      <c r="O17" s="16" t="s">
        <v>29</v>
      </c>
      <c r="P17" s="22" t="str">
        <f>VLOOKUP(C17,[1]девочки!$C$2:$F$164,4,0)</f>
        <v>Белозерова Н.Г.</v>
      </c>
    </row>
    <row r="18" spans="1:16" x14ac:dyDescent="0.25">
      <c r="A18" s="15">
        <v>15</v>
      </c>
      <c r="B18" s="30">
        <v>57</v>
      </c>
      <c r="C18" s="37" t="s">
        <v>54</v>
      </c>
      <c r="D18" s="38">
        <v>41530</v>
      </c>
      <c r="E18" s="39" t="s">
        <v>21</v>
      </c>
      <c r="F18" s="20">
        <f>IFERROR(VLOOKUP(C18,'[1]Бег 60м'!$C$4:$G308,5,0),0)</f>
        <v>9.5</v>
      </c>
      <c r="G18" s="21">
        <f>IFERROR(IF(F18=0,0,MATCH(F18,'[1]табл для дев'!B$1:B$180,0)),0)</f>
        <v>62</v>
      </c>
      <c r="H18" s="21">
        <f>IFERROR(VLOOKUP(C18,[1]Длина!$C$5:$I$194,7,0),0)</f>
        <v>428</v>
      </c>
      <c r="I18" s="21">
        <f>IFERROR(IF(H18=0,0,MATCH(H18,'[1]табл для дев'!F$1:F$180,1)),0)</f>
        <v>59</v>
      </c>
      <c r="J18" s="21">
        <f>IFERROR(VLOOKUP(C18,[1]ИтВысота!$C$3:$AH$106,5,0),0)</f>
        <v>0</v>
      </c>
      <c r="K18" s="21">
        <f>IFERROR(IF(J18=0,0,MATCH(J18,'[1]табл для дев'!E$1:E$180,1)),0)</f>
        <v>0</v>
      </c>
      <c r="L18" s="21" t="str">
        <f>IFERROR(VLOOKUP(C18,'[1]Бег 500м'!$C$6:$G$251,5,0),0)</f>
        <v>1,40,6</v>
      </c>
      <c r="M18" s="16">
        <f>IFERROR(IFERROR(VLOOKUP(L18,'[1]табл для дев'!$J$2:$K$181,2,0),VLOOKUP(L18,'[1]табл для дев'!$J$2:$K$181,2,1)-1),0)</f>
        <v>61</v>
      </c>
      <c r="N18" s="16">
        <f t="shared" si="0"/>
        <v>182</v>
      </c>
      <c r="O18" s="16" t="s">
        <v>29</v>
      </c>
      <c r="P18" s="22" t="str">
        <f>VLOOKUP(C18,[1]девочки!$C$2:$F$164,4,0)</f>
        <v>Сородоенко А.А.</v>
      </c>
    </row>
    <row r="19" spans="1:16" x14ac:dyDescent="0.25">
      <c r="A19" s="15">
        <v>16</v>
      </c>
      <c r="B19" s="23">
        <v>115</v>
      </c>
      <c r="C19" s="24" t="s">
        <v>36</v>
      </c>
      <c r="D19" s="25">
        <v>41850</v>
      </c>
      <c r="E19" s="19" t="s">
        <v>21</v>
      </c>
      <c r="F19" s="20">
        <f>IFERROR(VLOOKUP(C19,'[1]Бег 60м'!$C$4:$G358,5,0),0)</f>
        <v>9.1</v>
      </c>
      <c r="G19" s="21">
        <f>IFERROR(IF(F19=0,0,MATCH(F19,'[1]табл для дев'!B$1:B$180,0)),0)</f>
        <v>74</v>
      </c>
      <c r="H19" s="21">
        <f>IFERROR(VLOOKUP(C19,[1]Длина!$C$5:$I$194,7,0),0)</f>
        <v>386</v>
      </c>
      <c r="I19" s="21">
        <f>IFERROR(IF(H19=0,0,MATCH(H19,'[1]табл для дев'!F$1:F$180,1)),0)</f>
        <v>43</v>
      </c>
      <c r="J19" s="21">
        <f>IFERROR(VLOOKUP(C19,[1]ИтВысота!$C$3:$AH$106,5,0),0)</f>
        <v>0</v>
      </c>
      <c r="K19" s="21">
        <f>IFERROR(IF(J19=0,0,MATCH(J19,'[1]табл для дев'!E$1:E$180,1)),0)</f>
        <v>0</v>
      </c>
      <c r="L19" s="21" t="str">
        <f>IFERROR(VLOOKUP(C19,'[1]Бег 500м'!$C$6:$G$251,5,0),0)</f>
        <v>1,39,0</v>
      </c>
      <c r="M19" s="16">
        <f>IFERROR(IFERROR(VLOOKUP(L19,'[1]табл для дев'!$J$2:$K$181,2,0),VLOOKUP(L19,'[1]табл для дев'!$J$2:$K$181,2,1)-1),0)</f>
        <v>65</v>
      </c>
      <c r="N19" s="16">
        <f t="shared" si="0"/>
        <v>182</v>
      </c>
      <c r="O19" s="16" t="s">
        <v>29</v>
      </c>
      <c r="P19" s="22" t="str">
        <f>VLOOKUP(C19,[1]девочки!$C$2:$F$164,4,0)</f>
        <v>Клевцова Н.В. Уколова Ж.О.</v>
      </c>
    </row>
    <row r="20" spans="1:16" x14ac:dyDescent="0.25">
      <c r="A20" s="15">
        <v>17</v>
      </c>
      <c r="B20" s="16">
        <v>116</v>
      </c>
      <c r="C20" s="29" t="s">
        <v>47</v>
      </c>
      <c r="D20" s="28">
        <v>41826</v>
      </c>
      <c r="E20" s="19" t="s">
        <v>10</v>
      </c>
      <c r="F20" s="20">
        <f>IFERROR(VLOOKUP(C20,'[1]Бег 60м'!$C$4:$G297,5,0),0)</f>
        <v>9.4</v>
      </c>
      <c r="G20" s="21">
        <f>IFERROR(IF(F20=0,0,MATCH(F20,'[1]табл для дев'!B$1:B$180,0)),0)</f>
        <v>65</v>
      </c>
      <c r="H20" s="21">
        <f>IFERROR(VLOOKUP(C20,[1]Длина!$C$5:$I$194,7,0),0)</f>
        <v>424</v>
      </c>
      <c r="I20" s="21">
        <f>IFERROR(IF(H20=0,0,MATCH(H20,'[1]табл для дев'!F$1:F$180,1)),0)</f>
        <v>58</v>
      </c>
      <c r="J20" s="21">
        <f>IFERROR(VLOOKUP(C20,[1]ИтВысота!$C$3:$AH$106,5,0),0)</f>
        <v>0</v>
      </c>
      <c r="K20" s="21">
        <f>IFERROR(IF(J20=0,0,MATCH(J20,'[1]табл для дев'!E$1:E$180,1)),0)</f>
        <v>0</v>
      </c>
      <c r="L20" s="21" t="str">
        <f>IFERROR(VLOOKUP(C20,'[1]Бег 500м'!$C$6:$G$251,5,0),0)</f>
        <v>1,41,9</v>
      </c>
      <c r="M20" s="16">
        <f>IFERROR(IFERROR(VLOOKUP(L20,'[1]табл для дев'!$J$2:$K$181,2,0),VLOOKUP(L20,'[1]табл для дев'!$J$2:$K$181,2,1)-1),0)</f>
        <v>58</v>
      </c>
      <c r="N20" s="16">
        <f t="shared" si="0"/>
        <v>181</v>
      </c>
      <c r="O20" s="16" t="s">
        <v>29</v>
      </c>
      <c r="P20" s="22" t="str">
        <f>VLOOKUP(C20,[1]девочки!$C$2:$F$164,4,0)</f>
        <v>Лемайкина Е.А</v>
      </c>
    </row>
    <row r="21" spans="1:16" x14ac:dyDescent="0.25">
      <c r="A21" s="15">
        <v>18</v>
      </c>
      <c r="B21" s="16">
        <v>7</v>
      </c>
      <c r="C21" s="29" t="s">
        <v>60</v>
      </c>
      <c r="D21" s="28">
        <v>41801</v>
      </c>
      <c r="E21" s="19" t="s">
        <v>61</v>
      </c>
      <c r="F21" s="20">
        <f>IFERROR(VLOOKUP(C21,'[1]Бег 60м'!$C$4:$G344,5,0),0)</f>
        <v>9.6</v>
      </c>
      <c r="G21" s="21">
        <f>IFERROR(IF(F21=0,0,MATCH(F21,'[1]табл для дев'!B$1:B$180,0)),0)</f>
        <v>59</v>
      </c>
      <c r="H21" s="21">
        <f>IFERROR(VLOOKUP(C21,[1]Длина!$C$5:$I$194,7,0),0)</f>
        <v>0</v>
      </c>
      <c r="I21" s="21">
        <f>IFERROR(IF(H21=0,0,MATCH(H21,'[1]табл для дев'!F$1:F$180,1)),0)</f>
        <v>0</v>
      </c>
      <c r="J21" s="21">
        <f>IFERROR(VLOOKUP(C21,[1]ИтВысота!$C$3:$AH$106,5,0),0)</f>
        <v>129</v>
      </c>
      <c r="K21" s="21">
        <f>IFERROR(IF(J21=0,0,MATCH(J21,'[1]табл для дев'!E$1:E$180,1)),0)</f>
        <v>64</v>
      </c>
      <c r="L21" s="21" t="str">
        <f>IFERROR(VLOOKUP(C21,'[1]Бег 500м'!$C$6:$G$251,5,0),0)</f>
        <v>1,43,6</v>
      </c>
      <c r="M21" s="16">
        <f>IFERROR(IFERROR(VLOOKUP(L21,'[1]табл для дев'!$J$2:$K$181,2,0),VLOOKUP(L21,'[1]табл для дев'!$J$2:$K$181,2,1)-1),0)</f>
        <v>54</v>
      </c>
      <c r="N21" s="16">
        <f t="shared" si="0"/>
        <v>177</v>
      </c>
      <c r="O21" s="16" t="s">
        <v>29</v>
      </c>
      <c r="P21" s="22" t="str">
        <f>VLOOKUP(C21,[1]девочки!$C$2:$F$164,4,0)</f>
        <v>Кленова Т.Н</v>
      </c>
    </row>
    <row r="22" spans="1:16" x14ac:dyDescent="0.25">
      <c r="A22" s="15">
        <v>19</v>
      </c>
      <c r="B22" s="23">
        <v>7</v>
      </c>
      <c r="C22" s="24" t="s">
        <v>43</v>
      </c>
      <c r="D22" s="28">
        <v>41424</v>
      </c>
      <c r="E22" s="19" t="s">
        <v>44</v>
      </c>
      <c r="F22" s="20">
        <f>IFERROR(VLOOKUP(C22,'[1]Бег 60м'!$C$4:$G295,5,0),0)</f>
        <v>9.1999999999999993</v>
      </c>
      <c r="G22" s="21">
        <f>IFERROR(IF(F22=0,0,MATCH(F22,'[1]табл для дев'!B$1:B$180,0)),0)</f>
        <v>71</v>
      </c>
      <c r="H22" s="21">
        <f>IFERROR(VLOOKUP(C22,[1]Длина!$C$5:$I$194,7,0),0)</f>
        <v>410</v>
      </c>
      <c r="I22" s="21">
        <f>IFERROR(IF(H22=0,0,MATCH(H22,'[1]табл для дев'!F$1:F$180,1)),0)</f>
        <v>53</v>
      </c>
      <c r="J22" s="21">
        <f>IFERROR(VLOOKUP(C22,[1]ИтВысота!$C$3:$AH$106,5,0),0)</f>
        <v>0</v>
      </c>
      <c r="K22" s="21">
        <f>IFERROR(IF(J22=0,0,MATCH(J22,'[1]табл для дев'!E$1:E$180,1)),0)</f>
        <v>0</v>
      </c>
      <c r="L22" s="21" t="str">
        <f>IFERROR(VLOOKUP(C22,'[1]Бег 500м'!$C$6:$G$251,5,0),0)</f>
        <v>1,47,9</v>
      </c>
      <c r="M22" s="16">
        <f>IFERROR(IFERROR(VLOOKUP(L22,'[1]табл для дев'!$J$2:$K$181,2,0),VLOOKUP(L22,'[1]табл для дев'!$J$2:$K$181,2,1)-1),0)</f>
        <v>46</v>
      </c>
      <c r="N22" s="16">
        <f t="shared" si="0"/>
        <v>170</v>
      </c>
      <c r="O22" s="16" t="s">
        <v>29</v>
      </c>
      <c r="P22" s="22" t="str">
        <f>VLOOKUP(C22,[1]девочки!$C$2:$F$164,4,0)</f>
        <v>Василенко И.М. Спицкая Д.В.</v>
      </c>
    </row>
    <row r="23" spans="1:16" x14ac:dyDescent="0.25">
      <c r="A23" s="15">
        <v>20</v>
      </c>
      <c r="B23" s="16">
        <v>131</v>
      </c>
      <c r="C23" s="27" t="s">
        <v>58</v>
      </c>
      <c r="D23" s="28">
        <v>41921</v>
      </c>
      <c r="E23" s="19" t="s">
        <v>13</v>
      </c>
      <c r="F23" s="20">
        <f>IFERROR(VLOOKUP(C23,'[1]Бег 60м'!$C$4:$G351,5,0),0)</f>
        <v>9.6</v>
      </c>
      <c r="G23" s="21">
        <f>IFERROR(IF(F23=0,0,MATCH(F23,'[1]табл для дев'!B$1:B$180,0)),0)</f>
        <v>59</v>
      </c>
      <c r="H23" s="21">
        <f>IFERROR(VLOOKUP(C23,[1]Длина!$C$5:$I$194,7,0),0)</f>
        <v>410</v>
      </c>
      <c r="I23" s="21">
        <f>IFERROR(IF(H23=0,0,MATCH(H23,'[1]табл для дев'!F$1:F$180,1)),0)</f>
        <v>53</v>
      </c>
      <c r="J23" s="21">
        <f>IFERROR(VLOOKUP(C23,[1]ИтВысота!$C$3:$AH$106,5,0),0)</f>
        <v>0</v>
      </c>
      <c r="K23" s="21">
        <f>IFERROR(IF(J23=0,0,MATCH(J23,'[1]табл для дев'!E$1:E$180,1)),0)</f>
        <v>0</v>
      </c>
      <c r="L23" s="21" t="str">
        <f>IFERROR(VLOOKUP(C23,'[1]Бег 500м'!$C$6:$G$251,5,0),0)</f>
        <v>1,41,6</v>
      </c>
      <c r="M23" s="16">
        <f>IFERROR(IFERROR(VLOOKUP(L23,'[1]табл для дев'!$J$2:$K$181,2,0),VLOOKUP(L23,'[1]табл для дев'!$J$2:$K$181,2,1)-1),0)</f>
        <v>58</v>
      </c>
      <c r="N23" s="16">
        <f t="shared" si="0"/>
        <v>170</v>
      </c>
      <c r="O23" s="16" t="s">
        <v>29</v>
      </c>
      <c r="P23" s="22" t="str">
        <f>VLOOKUP(C23,[1]девочки!$C$2:$F$164,4,0)</f>
        <v>Стихеева Л.В.</v>
      </c>
    </row>
    <row r="24" spans="1:16" x14ac:dyDescent="0.25">
      <c r="A24" s="15">
        <v>21</v>
      </c>
      <c r="B24" s="16">
        <v>15</v>
      </c>
      <c r="C24" s="29" t="s">
        <v>70</v>
      </c>
      <c r="D24" s="28">
        <v>41386</v>
      </c>
      <c r="E24" s="19" t="s">
        <v>44</v>
      </c>
      <c r="F24" s="20">
        <f>IFERROR(VLOOKUP(C24,'[1]Бег 60м'!$C$4:$G327,5,0),0)</f>
        <v>9.6999999999999993</v>
      </c>
      <c r="G24" s="21">
        <f>IFERROR(IF(F24=0,0,MATCH(F24,'[1]табл для дев'!B$1:B$180,0)),0)</f>
        <v>56</v>
      </c>
      <c r="H24" s="21">
        <f>IFERROR(VLOOKUP(C24,[1]Длина!$C$5:$I$194,7,0),0)</f>
        <v>0</v>
      </c>
      <c r="I24" s="21">
        <f>IFERROR(IF(H24=0,0,MATCH(H24,'[1]табл для дев'!F$1:F$180,1)),0)</f>
        <v>0</v>
      </c>
      <c r="J24" s="21">
        <f>IFERROR(VLOOKUP(C24,[1]ИтВысота!$C$3:$AH$106,5,0),0)</f>
        <v>126</v>
      </c>
      <c r="K24" s="21">
        <f>IFERROR(IF(J24=0,0,MATCH(J24,'[1]табл для дев'!E$1:E$180,1)),0)</f>
        <v>59</v>
      </c>
      <c r="L24" s="21" t="str">
        <f>IFERROR(VLOOKUP(C24,'[1]Бег 500м'!$C$6:$G$251,5,0),0)</f>
        <v>1,45,4</v>
      </c>
      <c r="M24" s="16">
        <f>IFERROR(IFERROR(VLOOKUP(L24,'[1]табл для дев'!$J$2:$K$181,2,0),VLOOKUP(L24,'[1]табл для дев'!$J$2:$K$181,2,1)-1),0)</f>
        <v>51</v>
      </c>
      <c r="N24" s="16">
        <f t="shared" si="0"/>
        <v>166</v>
      </c>
      <c r="O24" s="16" t="s">
        <v>48</v>
      </c>
      <c r="P24" s="22" t="str">
        <f>VLOOKUP(C24,[1]девочки!$C$2:$F$164,4,0)</f>
        <v>Василенко И.М. Спицкая Д.В.</v>
      </c>
    </row>
    <row r="25" spans="1:16" x14ac:dyDescent="0.25">
      <c r="A25" s="15">
        <v>22</v>
      </c>
      <c r="B25" s="23">
        <v>88</v>
      </c>
      <c r="C25" s="27" t="s">
        <v>56</v>
      </c>
      <c r="D25" s="40">
        <v>41443</v>
      </c>
      <c r="E25" s="35" t="s">
        <v>18</v>
      </c>
      <c r="F25" s="20">
        <f>IFERROR(VLOOKUP(C25,'[1]Бег 60м'!$C$4:$G320,5,0),0)</f>
        <v>9.5</v>
      </c>
      <c r="G25" s="21">
        <f>IFERROR(IF(F25=0,0,MATCH(F25,'[1]табл для дев'!B$1:B$180,0)),0)</f>
        <v>62</v>
      </c>
      <c r="H25" s="21">
        <f>IFERROR(VLOOKUP(C25,[1]Длина!$C$5:$I$194,7,0),0)</f>
        <v>0</v>
      </c>
      <c r="I25" s="21">
        <f>IFERROR(IF(H25=0,0,MATCH(H25,'[1]табл для дев'!F$1:F$180,1)),0)</f>
        <v>0</v>
      </c>
      <c r="J25" s="21">
        <f>IFERROR(VLOOKUP(C25,[1]ИтВысота!$C$3:$AH$106,5,0),0)</f>
        <v>115</v>
      </c>
      <c r="K25" s="21">
        <f>IFERROR(IF(J25=0,0,MATCH(J25,'[1]табл для дев'!E$1:E$180,1)),0)</f>
        <v>43</v>
      </c>
      <c r="L25" s="21" t="str">
        <f>IFERROR(VLOOKUP(C25,'[1]Бег 500м'!$C$6:$G$251,5,0),0)</f>
        <v>1,42,0</v>
      </c>
      <c r="M25" s="16">
        <f>IFERROR(IFERROR(VLOOKUP(L25,'[1]табл для дев'!$J$2:$K$181,2,0),VLOOKUP(L25,'[1]табл для дев'!$J$2:$K$181,2,1)-1),0)</f>
        <v>58</v>
      </c>
      <c r="N25" s="16">
        <f t="shared" si="0"/>
        <v>163</v>
      </c>
      <c r="O25" s="16" t="s">
        <v>48</v>
      </c>
      <c r="P25" s="22" t="str">
        <f>VLOOKUP(C25,[1]девочки!$C$2:$F$164,4,0)</f>
        <v>Сивкова Е.В.</v>
      </c>
    </row>
    <row r="26" spans="1:16" x14ac:dyDescent="0.25">
      <c r="A26" s="15">
        <v>23</v>
      </c>
      <c r="B26" s="16">
        <v>139</v>
      </c>
      <c r="C26" s="27" t="s">
        <v>76</v>
      </c>
      <c r="D26" s="40">
        <v>41310</v>
      </c>
      <c r="E26" s="35" t="s">
        <v>18</v>
      </c>
      <c r="F26" s="20">
        <f>IFERROR(VLOOKUP(C26,'[1]Бег 60м'!$C$4:$G340,5,0),0)</f>
        <v>9.8000000000000007</v>
      </c>
      <c r="G26" s="21">
        <f>IFERROR(IF(F26=0,0,MATCH(F26,'[1]табл для дев'!B$1:B$180,0)),0)</f>
        <v>53</v>
      </c>
      <c r="H26" s="21">
        <f>IFERROR(VLOOKUP(C26,[1]Длина!$C$5:$I$194,7,0),0)</f>
        <v>390</v>
      </c>
      <c r="I26" s="21">
        <f>IFERROR(IF(H26=0,0,MATCH(H26,'[1]табл для дев'!F$1:F$180,1)),0)</f>
        <v>45</v>
      </c>
      <c r="J26" s="21">
        <f>IFERROR(VLOOKUP(C26,[1]ИтВысота!$C$3:$AH$106,5,0),0)</f>
        <v>0</v>
      </c>
      <c r="K26" s="21">
        <f>IFERROR(IF(J26=0,0,MATCH(J26,'[1]табл для дев'!E$1:E$180,1)),0)</f>
        <v>0</v>
      </c>
      <c r="L26" s="21" t="str">
        <f>IFERROR(VLOOKUP(C26,'[1]Бег 500м'!$C$6:$G$251,5,0),0)</f>
        <v>1,39,8</v>
      </c>
      <c r="M26" s="16">
        <f>IFERROR(IFERROR(VLOOKUP(L26,'[1]табл для дев'!$J$2:$K$181,2,0),VLOOKUP(L26,'[1]табл для дев'!$J$2:$K$181,2,1)-1),0)</f>
        <v>63</v>
      </c>
      <c r="N26" s="16">
        <f t="shared" si="0"/>
        <v>161</v>
      </c>
      <c r="O26" s="16" t="s">
        <v>48</v>
      </c>
      <c r="P26" s="22" t="str">
        <f>VLOOKUP(C26,[1]девочки!$C$2:$F$164,4,0)</f>
        <v>Будовских С.В.; Будовских Н.В.</v>
      </c>
    </row>
    <row r="27" spans="1:16" x14ac:dyDescent="0.25">
      <c r="A27" s="15">
        <v>24</v>
      </c>
      <c r="B27" s="23">
        <v>55</v>
      </c>
      <c r="C27" s="24" t="s">
        <v>51</v>
      </c>
      <c r="D27" s="25">
        <v>41569</v>
      </c>
      <c r="E27" s="19" t="s">
        <v>21</v>
      </c>
      <c r="F27" s="20">
        <f>IFERROR(VLOOKUP(C27,'[1]Бег 60м'!$C$4:$G315,5,0),0)</f>
        <v>9.5</v>
      </c>
      <c r="G27" s="21">
        <f>IFERROR(IF(F27=0,0,MATCH(F27,'[1]табл для дев'!B$1:B$180,0)),0)</f>
        <v>62</v>
      </c>
      <c r="H27" s="21">
        <f>IFERROR(VLOOKUP(C27,[1]Длина!$C$5:$I$194,7,0),0)</f>
        <v>363</v>
      </c>
      <c r="I27" s="21">
        <f>IFERROR(IF(H27=0,0,MATCH(H27,'[1]табл для дев'!F$1:F$180,1)),0)</f>
        <v>36</v>
      </c>
      <c r="J27" s="21">
        <f>IFERROR(VLOOKUP(C27,[1]ИтВысота!$C$3:$AH$106,5,0),0)</f>
        <v>0</v>
      </c>
      <c r="K27" s="21">
        <f>IFERROR(IF(J27=0,0,MATCH(J27,'[1]табл для дев'!E$1:E$180,1)),0)</f>
        <v>0</v>
      </c>
      <c r="L27" s="21" t="str">
        <f>IFERROR(VLOOKUP(C27,'[1]Бег 500м'!$C$6:$G$251,5,0),0)</f>
        <v>1,40,5</v>
      </c>
      <c r="M27" s="16">
        <f>IFERROR(IFERROR(VLOOKUP(L27,'[1]табл для дев'!$J$2:$K$181,2,0),VLOOKUP(L27,'[1]табл для дев'!$J$2:$K$181,2,1)-1),0)</f>
        <v>61</v>
      </c>
      <c r="N27" s="16">
        <f t="shared" si="0"/>
        <v>159</v>
      </c>
      <c r="O27" s="16" t="s">
        <v>48</v>
      </c>
      <c r="P27" s="22" t="str">
        <f>VLOOKUP(C27,[1]девочки!$C$2:$F$164,4,0)</f>
        <v>Белозерова Н.Г.</v>
      </c>
    </row>
    <row r="28" spans="1:16" x14ac:dyDescent="0.25">
      <c r="A28" s="15">
        <v>25</v>
      </c>
      <c r="B28" s="23">
        <v>77</v>
      </c>
      <c r="C28" s="27" t="s">
        <v>55</v>
      </c>
      <c r="D28" s="40">
        <v>41544</v>
      </c>
      <c r="E28" s="35" t="s">
        <v>18</v>
      </c>
      <c r="F28" s="20">
        <f>IFERROR(VLOOKUP(C28,'[1]Бег 60м'!$C$4:$G357,5,0),0)</f>
        <v>9.5</v>
      </c>
      <c r="G28" s="26">
        <f>IFERROR(IF(F28=0,0,MATCH(F28,'[1]табл для дев'!B$1:B$180,0)),0)</f>
        <v>62</v>
      </c>
      <c r="H28" s="21">
        <f>IFERROR(VLOOKUP(C28,[1]Длина!$C$5:$I$194,7,0),0)</f>
        <v>0</v>
      </c>
      <c r="I28" s="21">
        <f>IFERROR(IF(H28=0,0,MATCH(H28,'[1]табл для дев'!F$1:F$180,1)),0)</f>
        <v>0</v>
      </c>
      <c r="J28" s="21">
        <f>IFERROR(VLOOKUP(C28,[1]ИтВысота!$C$3:$AH$106,5,0),0)</f>
        <v>115</v>
      </c>
      <c r="K28" s="21">
        <f>IFERROR(IF(J28=0,0,MATCH(J28,'[1]табл для дев'!E$1:E$180,1)),0)</f>
        <v>43</v>
      </c>
      <c r="L28" s="21" t="str">
        <f>IFERROR(VLOOKUP(C28,'[1]Бег 500м'!$C$6:$G$251,5,0),0)</f>
        <v>1,44,6</v>
      </c>
      <c r="M28" s="16">
        <f>IFERROR(IFERROR(VLOOKUP(L28,'[1]табл для дев'!$J$2:$K$181,2,0),VLOOKUP(L28,'[1]табл для дев'!$J$2:$K$181,2,1)-1),0)</f>
        <v>52</v>
      </c>
      <c r="N28" s="16">
        <f t="shared" si="0"/>
        <v>157</v>
      </c>
      <c r="O28" s="16" t="s">
        <v>48</v>
      </c>
      <c r="P28" s="22" t="str">
        <f>VLOOKUP(C28,[1]девочки!$C$2:$F$164,4,0)</f>
        <v>Сивкова Е.В.</v>
      </c>
    </row>
    <row r="29" spans="1:16" x14ac:dyDescent="0.25">
      <c r="A29" s="15">
        <v>26</v>
      </c>
      <c r="B29" s="16">
        <v>195</v>
      </c>
      <c r="C29" s="27" t="s">
        <v>49</v>
      </c>
      <c r="D29" s="28">
        <v>41929</v>
      </c>
      <c r="E29" s="34" t="s">
        <v>13</v>
      </c>
      <c r="F29" s="20">
        <f>IFERROR(VLOOKUP(C29,'[1]Бег 60м'!$C$4:$G307,5,0),0)</f>
        <v>9.4</v>
      </c>
      <c r="G29" s="21">
        <f>IFERROR(IF(F29=0,0,MATCH(F29,'[1]табл для дев'!B$1:B$180,0)),0)</f>
        <v>65</v>
      </c>
      <c r="H29" s="21">
        <f>IFERROR(VLOOKUP(C29,[1]Длина!$C$5:$I$194,7,0),0)</f>
        <v>386</v>
      </c>
      <c r="I29" s="21">
        <f>IFERROR(IF(H29=0,0,MATCH(H29,'[1]табл для дев'!F$1:F$180,1)),0)</f>
        <v>43</v>
      </c>
      <c r="J29" s="21">
        <f>IFERROR(VLOOKUP(C29,[1]ИтВысота!$C$3:$AH$106,5,0),0)</f>
        <v>0</v>
      </c>
      <c r="K29" s="21">
        <f>IFERROR(IF(J29=0,0,MATCH(J29,'[1]табл для дев'!E$1:E$180,1)),0)</f>
        <v>0</v>
      </c>
      <c r="L29" s="21" t="str">
        <f>IFERROR(VLOOKUP(C29,'[1]Бег 500м'!$C$6:$G$251,5,0),0)</f>
        <v>1,47,1</v>
      </c>
      <c r="M29" s="16">
        <f>IFERROR(IFERROR(VLOOKUP(L29,'[1]табл для дев'!$J$2:$K$181,2,0),VLOOKUP(L29,'[1]табл для дев'!$J$2:$K$181,2,1)-1),0)</f>
        <v>48</v>
      </c>
      <c r="N29" s="16">
        <f t="shared" si="0"/>
        <v>156</v>
      </c>
      <c r="O29" s="16" t="s">
        <v>48</v>
      </c>
      <c r="P29" s="22" t="str">
        <f>VLOOKUP(C29,[1]девочки!$C$2:$F$164,4,0)</f>
        <v>Стихеева Л.В.</v>
      </c>
    </row>
    <row r="30" spans="1:16" x14ac:dyDescent="0.25">
      <c r="A30" s="15">
        <v>27</v>
      </c>
      <c r="B30" s="16">
        <v>106</v>
      </c>
      <c r="C30" s="29" t="s">
        <v>50</v>
      </c>
      <c r="D30" s="28">
        <v>41452</v>
      </c>
      <c r="E30" s="19" t="s">
        <v>10</v>
      </c>
      <c r="F30" s="20">
        <f>IFERROR(VLOOKUP(C30,'[1]Бег 60м'!$C$4:$G317,5,0),0)</f>
        <v>9.5</v>
      </c>
      <c r="G30" s="21">
        <f>IFERROR(IF(F30=0,0,MATCH(F30,'[1]табл для дев'!B$1:B$180,0)),0)</f>
        <v>62</v>
      </c>
      <c r="H30" s="21">
        <f>IFERROR(VLOOKUP(C30,[1]Длина!$C$5:$I$194,7,0),0)</f>
        <v>384</v>
      </c>
      <c r="I30" s="21">
        <f>IFERROR(IF(H30=0,0,MATCH(H30,'[1]табл для дев'!F$1:F$180,1)),0)</f>
        <v>43</v>
      </c>
      <c r="J30" s="21">
        <f>IFERROR(VLOOKUP(C30,[1]ИтВысота!$C$3:$AH$106,5,0),0)</f>
        <v>0</v>
      </c>
      <c r="K30" s="21">
        <f>IFERROR(IF(J30=0,0,MATCH(J30,'[1]табл для дев'!E$1:E$180,1)),0)</f>
        <v>0</v>
      </c>
      <c r="L30" s="21" t="str">
        <f>IFERROR(VLOOKUP(C30,'[1]Бег 500м'!$C$6:$G$251,5,0),0)</f>
        <v>1,45,1</v>
      </c>
      <c r="M30" s="16">
        <f>IFERROR(IFERROR(VLOOKUP(L30,'[1]табл для дев'!$J$2:$K$181,2,0),VLOOKUP(L30,'[1]табл для дев'!$J$2:$K$181,2,1)-1),0)</f>
        <v>51</v>
      </c>
      <c r="N30" s="16">
        <f t="shared" si="0"/>
        <v>156</v>
      </c>
      <c r="O30" s="16" t="s">
        <v>48</v>
      </c>
      <c r="P30" s="22" t="str">
        <f>VLOOKUP(C30,[1]девочки!$C$2:$F$164,4,0)</f>
        <v>Лемайкина Е.А</v>
      </c>
    </row>
    <row r="31" spans="1:16" x14ac:dyDescent="0.25">
      <c r="A31" s="15">
        <v>28</v>
      </c>
      <c r="B31" s="16">
        <v>28</v>
      </c>
      <c r="C31" s="29" t="s">
        <v>77</v>
      </c>
      <c r="D31" s="41">
        <v>41534</v>
      </c>
      <c r="E31" s="19" t="s">
        <v>13</v>
      </c>
      <c r="F31" s="20">
        <f>IFERROR(VLOOKUP(C31,'[1]Бег 60м'!$C$4:$G360,5,0),0)</f>
        <v>9.8000000000000007</v>
      </c>
      <c r="G31" s="21">
        <f>IFERROR(IF(F31=0,0,MATCH(F31,'[1]табл для дев'!B$1:B$180,0)),0)</f>
        <v>53</v>
      </c>
      <c r="H31" s="21">
        <f>IFERROR(VLOOKUP(C31,[1]Длина!$C$5:$I$194,7,0),0)</f>
        <v>379</v>
      </c>
      <c r="I31" s="21">
        <f>IFERROR(IF(H31=0,0,MATCH(H31,'[1]табл для дев'!F$1:F$180,1)),0)</f>
        <v>41</v>
      </c>
      <c r="J31" s="21">
        <f>IFERROR(VLOOKUP(C31,[1]ИтВысота!$C$3:$AH$106,5,0),0)</f>
        <v>0</v>
      </c>
      <c r="K31" s="21">
        <f>IFERROR(IF(J31=0,0,MATCH(J31,'[1]табл для дев'!E$1:E$180,1)),0)</f>
        <v>0</v>
      </c>
      <c r="L31" s="21" t="str">
        <f>IFERROR(VLOOKUP(C31,'[1]Бег 500м'!$C$6:$G$251,5,0),0)</f>
        <v>1,41,0</v>
      </c>
      <c r="M31" s="16">
        <f>IFERROR(IFERROR(VLOOKUP(L31,'[1]табл для дев'!$J$2:$K$181,2,0),VLOOKUP(L31,'[1]табл для дев'!$J$2:$K$181,2,1)-1),0)</f>
        <v>60</v>
      </c>
      <c r="N31" s="16">
        <f t="shared" si="0"/>
        <v>154</v>
      </c>
      <c r="O31" s="16" t="s">
        <v>48</v>
      </c>
      <c r="P31" s="22" t="str">
        <f>VLOOKUP(C31,[1]девочки!$C$2:$F$164,4,0)</f>
        <v>Никитина И.Ю</v>
      </c>
    </row>
    <row r="32" spans="1:16" x14ac:dyDescent="0.25">
      <c r="A32" s="15">
        <v>29</v>
      </c>
      <c r="B32" s="42" t="s">
        <v>213</v>
      </c>
      <c r="C32" s="27" t="s">
        <v>66</v>
      </c>
      <c r="D32" s="43">
        <v>41349</v>
      </c>
      <c r="E32" s="19" t="s">
        <v>21</v>
      </c>
      <c r="F32" s="20">
        <f>IFERROR(VLOOKUP(C32,'[1]Бег 60м'!$C$4:$G288,5,0),0)</f>
        <v>9.6999999999999993</v>
      </c>
      <c r="G32" s="21">
        <f>IFERROR(IF(F32=0,0,MATCH(F32,'[1]табл для дев'!B$1:B$180,0)),0)</f>
        <v>56</v>
      </c>
      <c r="H32" s="21">
        <f>IFERROR(VLOOKUP(C32,[1]Длина!$C$5:$I$194,7,0),0)</f>
        <v>375</v>
      </c>
      <c r="I32" s="21">
        <f>IFERROR(IF(H32=0,0,MATCH(H32,'[1]табл для дев'!F$1:F$180,1)),0)</f>
        <v>40</v>
      </c>
      <c r="J32" s="21">
        <f>IFERROR(VLOOKUP(C32,[1]ИтВысота!$C$3:$AH$106,5,0),0)</f>
        <v>0</v>
      </c>
      <c r="K32" s="21">
        <f>IFERROR(IF(J32=0,0,MATCH(J32,'[1]табл для дев'!E$1:E$180,1)),0)</f>
        <v>0</v>
      </c>
      <c r="L32" s="21" t="str">
        <f>IFERROR(VLOOKUP(C32,'[1]Бег 500м'!$C$6:$G$251,5,0),0)</f>
        <v>1,44,0</v>
      </c>
      <c r="M32" s="16">
        <f>IFERROR(IFERROR(VLOOKUP(L32,'[1]табл для дев'!$J$2:$K$181,2,0),VLOOKUP(L32,'[1]табл для дев'!$J$2:$K$181,2,1)-1),0)</f>
        <v>54</v>
      </c>
      <c r="N32" s="16">
        <f t="shared" si="0"/>
        <v>150</v>
      </c>
      <c r="O32" s="16" t="s">
        <v>48</v>
      </c>
      <c r="P32" s="22" t="str">
        <f>VLOOKUP(C32,[1]девочки!$C$2:$F$164,4,0)</f>
        <v>Шевелева Ю.А.</v>
      </c>
    </row>
    <row r="33" spans="1:16" x14ac:dyDescent="0.25">
      <c r="A33" s="15">
        <v>30</v>
      </c>
      <c r="B33" s="16">
        <v>26</v>
      </c>
      <c r="C33" s="29" t="s">
        <v>57</v>
      </c>
      <c r="D33" s="41">
        <v>41588</v>
      </c>
      <c r="E33" s="19" t="s">
        <v>13</v>
      </c>
      <c r="F33" s="20">
        <f>IFERROR(VLOOKUP(C33,'[1]Бег 60м'!$C$4:$G292,5,0),0)</f>
        <v>9.5</v>
      </c>
      <c r="G33" s="26">
        <f>IFERROR(IF(F33=0,0,MATCH(F33,'[1]табл для дев'!B$1:B$180,0)),0)</f>
        <v>62</v>
      </c>
      <c r="H33" s="21">
        <f>IFERROR(VLOOKUP(C33,[1]Длина!$C$5:$I$194,7,0),0)</f>
        <v>380</v>
      </c>
      <c r="I33" s="21">
        <f>IFERROR(IF(H33=0,0,MATCH(H33,'[1]табл для дев'!F$1:F$180,1)),0)</f>
        <v>41</v>
      </c>
      <c r="J33" s="21">
        <f>IFERROR(VLOOKUP(C33,[1]ИтВысота!$C$3:$AH$106,5,0),0)</f>
        <v>0</v>
      </c>
      <c r="K33" s="21">
        <f>IFERROR(IF(J33=0,0,MATCH(J33,'[1]табл для дев'!E$1:E$180,1)),0)</f>
        <v>0</v>
      </c>
      <c r="L33" s="21" t="str">
        <f>IFERROR(VLOOKUP(C33,'[1]Бег 500м'!$C$6:$G$251,5,0),0)</f>
        <v>1,47,9</v>
      </c>
      <c r="M33" s="16">
        <f>IFERROR(IFERROR(VLOOKUP(L33,'[1]табл для дев'!$J$2:$K$181,2,0),VLOOKUP(L33,'[1]табл для дев'!$J$2:$K$181,2,1)-1),0)</f>
        <v>46</v>
      </c>
      <c r="N33" s="16">
        <f t="shared" si="0"/>
        <v>149</v>
      </c>
      <c r="O33" s="16" t="s">
        <v>48</v>
      </c>
      <c r="P33" s="22" t="str">
        <f>VLOOKUP(C33,[1]девочки!$C$2:$F$164,4,0)</f>
        <v>Никитина И.Ю</v>
      </c>
    </row>
    <row r="34" spans="1:16" x14ac:dyDescent="0.25">
      <c r="A34" s="15">
        <v>31</v>
      </c>
      <c r="B34" s="16">
        <v>12</v>
      </c>
      <c r="C34" s="29" t="s">
        <v>63</v>
      </c>
      <c r="D34" s="40">
        <v>41444</v>
      </c>
      <c r="E34" s="19" t="s">
        <v>64</v>
      </c>
      <c r="F34" s="20">
        <f>IFERROR(VLOOKUP(C34,'[1]Бег 60м'!$C$4:$G296,5,0),0)</f>
        <v>9.6999999999999993</v>
      </c>
      <c r="G34" s="21">
        <f>IFERROR(IF(F34=0,0,MATCH(F34,'[1]табл для дев'!B$1:B$180,0)),0)</f>
        <v>56</v>
      </c>
      <c r="H34" s="21">
        <f>IFERROR(VLOOKUP(C34,[1]Длина!$C$5:$I$194,7,0),0)</f>
        <v>392</v>
      </c>
      <c r="I34" s="21">
        <f>IFERROR(IF(H34=0,0,MATCH(H34,'[1]табл для дев'!F$1:F$180,1)),0)</f>
        <v>46</v>
      </c>
      <c r="J34" s="21">
        <f>IFERROR(VLOOKUP(C34,[1]ИтВысота!$C$3:$AH$106,5,0),0)</f>
        <v>0</v>
      </c>
      <c r="K34" s="21">
        <f>IFERROR(IF(J34=0,0,MATCH(J34,'[1]табл для дев'!E$1:E$180,1)),0)</f>
        <v>0</v>
      </c>
      <c r="L34" s="21" t="str">
        <f>IFERROR(VLOOKUP(C34,'[1]Бег 500м'!$C$6:$G$251,5,0),0)</f>
        <v>1,47,5</v>
      </c>
      <c r="M34" s="16">
        <f>IFERROR(IFERROR(VLOOKUP(L34,'[1]табл для дев'!$J$2:$K$181,2,0),VLOOKUP(L34,'[1]табл для дев'!$J$2:$K$181,2,1)-1),0)</f>
        <v>47</v>
      </c>
      <c r="N34" s="16">
        <f t="shared" si="0"/>
        <v>149</v>
      </c>
      <c r="O34" s="16" t="s">
        <v>48</v>
      </c>
      <c r="P34" s="22" t="str">
        <f>VLOOKUP(C34,[1]девочки!$C$2:$F$164,4,0)</f>
        <v>Блещавенко Г.К.</v>
      </c>
    </row>
    <row r="35" spans="1:16" x14ac:dyDescent="0.25">
      <c r="A35" s="15">
        <v>32</v>
      </c>
      <c r="B35" s="16">
        <v>15</v>
      </c>
      <c r="C35" s="44" t="s">
        <v>69</v>
      </c>
      <c r="D35" s="28">
        <v>41750</v>
      </c>
      <c r="E35" s="39" t="s">
        <v>61</v>
      </c>
      <c r="F35" s="20">
        <f>IFERROR(VLOOKUP(C35,'[1]Бег 60м'!$C$4:$G323,5,0),0)</f>
        <v>9.6999999999999993</v>
      </c>
      <c r="G35" s="21">
        <f>IFERROR(IF(F35=0,0,MATCH(F35,'[1]табл для дев'!B$1:B$180,0)),0)</f>
        <v>56</v>
      </c>
      <c r="H35" s="21">
        <f>IFERROR(VLOOKUP(C35,[1]Длина!$C$5:$I$194,7,0),0)</f>
        <v>359</v>
      </c>
      <c r="I35" s="21">
        <f>IFERROR(IF(H35=0,0,MATCH(H35,'[1]табл для дев'!F$1:F$180,1)),0)</f>
        <v>34</v>
      </c>
      <c r="J35" s="21">
        <f>IFERROR(VLOOKUP(C35,[1]ИтВысота!$C$3:$AH$106,5,0),0)</f>
        <v>0</v>
      </c>
      <c r="K35" s="21">
        <f>IFERROR(IF(J35=0,0,MATCH(J35,'[1]табл для дев'!E$1:E$180,1)),0)</f>
        <v>0</v>
      </c>
      <c r="L35" s="21" t="str">
        <f>IFERROR(VLOOKUP(C35,'[1]Бег 500м'!$C$6:$G$251,5,0),0)</f>
        <v>1,41,7</v>
      </c>
      <c r="M35" s="16">
        <f>IFERROR(IFERROR(VLOOKUP(L35,'[1]табл для дев'!$J$2:$K$181,2,0),VLOOKUP(L35,'[1]табл для дев'!$J$2:$K$181,2,1)-1),0)</f>
        <v>58</v>
      </c>
      <c r="N35" s="16">
        <f t="shared" si="0"/>
        <v>148</v>
      </c>
      <c r="O35" s="16" t="s">
        <v>48</v>
      </c>
      <c r="P35" s="22" t="str">
        <f>VLOOKUP(C35,[1]девочки!$C$2:$F$164,4,0)</f>
        <v>Кленова Т.Н</v>
      </c>
    </row>
    <row r="36" spans="1:16" x14ac:dyDescent="0.25">
      <c r="A36" s="15">
        <v>33</v>
      </c>
      <c r="B36" s="23">
        <v>17</v>
      </c>
      <c r="C36" s="24" t="s">
        <v>71</v>
      </c>
      <c r="D36" s="25">
        <v>41635</v>
      </c>
      <c r="E36" s="19" t="s">
        <v>72</v>
      </c>
      <c r="F36" s="20">
        <f>IFERROR(VLOOKUP(C36,'[1]Бег 60м'!$C$4:$G290,5,0),0)</f>
        <v>9.8000000000000007</v>
      </c>
      <c r="G36" s="26">
        <f>IFERROR(IF(F36=0,0,MATCH(F36,'[1]табл для дев'!B$1:B$180,0)),0)</f>
        <v>53</v>
      </c>
      <c r="H36" s="21">
        <f>IFERROR(VLOOKUP(C36,[1]Длина!$C$5:$I$194,7,0),0)</f>
        <v>390</v>
      </c>
      <c r="I36" s="21">
        <f>IFERROR(IF(H36=0,0,MATCH(H36,'[1]табл для дев'!F$1:F$180,1)),0)</f>
        <v>45</v>
      </c>
      <c r="J36" s="21">
        <f>IFERROR(VLOOKUP(C36,[1]ИтВысота!$C$3:$AH$106,5,0),0)</f>
        <v>0</v>
      </c>
      <c r="K36" s="21">
        <f>IFERROR(IF(J36=0,0,MATCH(J36,'[1]табл для дев'!E$1:E$180,1)),0)</f>
        <v>0</v>
      </c>
      <c r="L36" s="21" t="str">
        <f>IFERROR(VLOOKUP(C36,'[1]Бег 500м'!$C$6:$G$251,5,0),0)</f>
        <v>1,46,2</v>
      </c>
      <c r="M36" s="16">
        <f>IFERROR(IFERROR(VLOOKUP(L36,'[1]табл для дев'!$J$2:$K$181,2,0),VLOOKUP(L36,'[1]табл для дев'!$J$2:$K$181,2,1)-1),0)</f>
        <v>49</v>
      </c>
      <c r="N36" s="16">
        <f t="shared" si="0"/>
        <v>147</v>
      </c>
      <c r="O36" s="16" t="s">
        <v>48</v>
      </c>
      <c r="P36" s="22" t="str">
        <f>VLOOKUP(C36,[1]девочки!$C$2:$F$164,4,0)</f>
        <v>Кленова Т.Н</v>
      </c>
    </row>
    <row r="37" spans="1:16" x14ac:dyDescent="0.25">
      <c r="A37" s="15">
        <v>34</v>
      </c>
      <c r="B37" s="23">
        <v>318</v>
      </c>
      <c r="C37" s="24" t="s">
        <v>59</v>
      </c>
      <c r="D37" s="25">
        <v>41829</v>
      </c>
      <c r="E37" s="19" t="s">
        <v>21</v>
      </c>
      <c r="F37" s="20">
        <f>IFERROR(VLOOKUP(C37,'[1]Бег 60м'!$C$4:$G324,5,0),0)</f>
        <v>9.6</v>
      </c>
      <c r="G37" s="21">
        <f>IFERROR(IF(F37=0,0,MATCH(F37,'[1]табл для дев'!B$1:B$180,0)),0)</f>
        <v>59</v>
      </c>
      <c r="H37" s="21">
        <f>IFERROR(VLOOKUP(C37,[1]Длина!$C$5:$I$194,7,0),0)</f>
        <v>360</v>
      </c>
      <c r="I37" s="21">
        <f>IFERROR(IF(H37=0,0,MATCH(H37,'[1]табл для дев'!F$1:F$180,1)),0)</f>
        <v>35</v>
      </c>
      <c r="J37" s="21">
        <f>IFERROR(VLOOKUP(C37,[1]ИтВысота!$C$3:$AH$106,5,0),0)</f>
        <v>0</v>
      </c>
      <c r="K37" s="21">
        <f>IFERROR(IF(J37=0,0,MATCH(J37,'[1]табл для дев'!E$1:E$180,1)),0)</f>
        <v>0</v>
      </c>
      <c r="L37" s="21" t="str">
        <f>IFERROR(VLOOKUP(C37,'[1]Бег 500м'!$C$6:$G$251,5,0),0)</f>
        <v>1,44,8</v>
      </c>
      <c r="M37" s="16">
        <f>IFERROR(IFERROR(VLOOKUP(L37,'[1]табл для дев'!$J$2:$K$181,2,0),VLOOKUP(L37,'[1]табл для дев'!$J$2:$K$181,2,1)-1),0)</f>
        <v>52</v>
      </c>
      <c r="N37" s="16">
        <f t="shared" si="0"/>
        <v>146</v>
      </c>
      <c r="O37" s="16" t="s">
        <v>48</v>
      </c>
      <c r="P37" s="22" t="str">
        <f>VLOOKUP(C37,[1]девочки!$C$2:$F$164,4,0)</f>
        <v>Левченко И.А.</v>
      </c>
    </row>
    <row r="38" spans="1:16" x14ac:dyDescent="0.25">
      <c r="A38" s="15">
        <v>35</v>
      </c>
      <c r="B38" s="23">
        <v>23</v>
      </c>
      <c r="C38" s="35" t="s">
        <v>46</v>
      </c>
      <c r="D38" s="28">
        <v>41553</v>
      </c>
      <c r="E38" s="19" t="s">
        <v>21</v>
      </c>
      <c r="F38" s="20">
        <f>IFERROR(VLOOKUP(C38,'[1]Бег 60м'!$C$4:$G361,5,0),0)</f>
        <v>9.3000000000000007</v>
      </c>
      <c r="G38" s="21">
        <f>IFERROR(IF(F38=0,0,MATCH(F38,'[1]табл для дев'!B$1:B$180,0)),0)</f>
        <v>68</v>
      </c>
      <c r="H38" s="21">
        <f>IFERROR(VLOOKUP(C38,[1]Длина!$C$5:$I$194,7,0),0)</f>
        <v>406</v>
      </c>
      <c r="I38" s="21">
        <f>IFERROR(IF(H38=0,0,MATCH(H38,'[1]табл для дев'!F$1:F$180,1)),0)</f>
        <v>52</v>
      </c>
      <c r="J38" s="21">
        <f>IFERROR(VLOOKUP(C38,[1]ИтВысота!$C$3:$AH$106,5,0),0)</f>
        <v>0</v>
      </c>
      <c r="K38" s="21">
        <f>IFERROR(IF(J38=0,0,MATCH(J38,'[1]табл для дев'!E$1:E$180,1)),0)</f>
        <v>0</v>
      </c>
      <c r="L38" s="21" t="str">
        <f>IFERROR(VLOOKUP(C38,'[1]Бег 500м'!$C$6:$G$251,5,0),0)</f>
        <v>2,04,9</v>
      </c>
      <c r="M38" s="16">
        <f>IFERROR(IFERROR(VLOOKUP(L38,'[1]табл для дев'!$J$2:$K$181,2,0),VLOOKUP(L38,'[1]табл для дев'!$J$2:$K$181,2,1)-1),0)</f>
        <v>25</v>
      </c>
      <c r="N38" s="16">
        <f t="shared" si="0"/>
        <v>145</v>
      </c>
      <c r="O38" s="16" t="s">
        <v>48</v>
      </c>
      <c r="P38" s="22" t="str">
        <f>VLOOKUP(C38,[1]девочки!$C$2:$F$164,4,0)</f>
        <v>Сородоенко А.А.</v>
      </c>
    </row>
    <row r="39" spans="1:16" x14ac:dyDescent="0.25">
      <c r="A39" s="15">
        <v>36</v>
      </c>
      <c r="B39" s="16">
        <v>12</v>
      </c>
      <c r="C39" s="29" t="s">
        <v>81</v>
      </c>
      <c r="D39" s="28">
        <v>41956</v>
      </c>
      <c r="E39" s="19" t="s">
        <v>44</v>
      </c>
      <c r="F39" s="20">
        <f>IFERROR(VLOOKUP(C39,'[1]Бег 60м'!$C$4:$G291,5,0),0)</f>
        <v>9.9</v>
      </c>
      <c r="G39" s="21">
        <f>IFERROR(IF(F39=0,0,MATCH(F39,'[1]табл для дев'!B$1:B$180,0)),0)</f>
        <v>50</v>
      </c>
      <c r="H39" s="21">
        <f>IFERROR(VLOOKUP(C39,[1]Длина!$C$5:$I$194,7,0),0)</f>
        <v>0</v>
      </c>
      <c r="I39" s="21">
        <f>IFERROR(IF(H39=0,0,MATCH(H39,'[1]табл для дев'!F$1:F$180,1)),0)</f>
        <v>0</v>
      </c>
      <c r="J39" s="21">
        <f>IFERROR(VLOOKUP(C39,[1]ИтВысота!$C$3:$AH$106,5,0),0)</f>
        <v>115</v>
      </c>
      <c r="K39" s="21">
        <f>IFERROR(IF(J39=0,0,MATCH(J39,'[1]табл для дев'!E$1:E$180,1)),0)</f>
        <v>43</v>
      </c>
      <c r="L39" s="21" t="str">
        <f>IFERROR(VLOOKUP(C39,'[1]Бег 500м'!$C$6:$G$251,5,0),0)</f>
        <v>1,44,9</v>
      </c>
      <c r="M39" s="16">
        <f>IFERROR(IFERROR(VLOOKUP(L39,'[1]табл для дев'!$J$2:$K$181,2,0),VLOOKUP(L39,'[1]табл для дев'!$J$2:$K$181,2,1)-1),0)</f>
        <v>52</v>
      </c>
      <c r="N39" s="16">
        <f t="shared" si="0"/>
        <v>145</v>
      </c>
      <c r="O39" s="16" t="s">
        <v>48</v>
      </c>
      <c r="P39" s="22" t="str">
        <f>VLOOKUP(C39,[1]девочки!$C$2:$F$164,4,0)</f>
        <v>Василенко И.М. Спицкая Д.В.</v>
      </c>
    </row>
    <row r="40" spans="1:16" x14ac:dyDescent="0.25">
      <c r="A40" s="15">
        <v>37</v>
      </c>
      <c r="B40" s="16">
        <v>7</v>
      </c>
      <c r="C40" s="29" t="s">
        <v>91</v>
      </c>
      <c r="D40" s="28">
        <v>41632</v>
      </c>
      <c r="E40" s="19" t="s">
        <v>28</v>
      </c>
      <c r="F40" s="20">
        <f>IFERROR(VLOOKUP(C40,'[1]Бег 60м'!$C$4:$G333,5,0),0)</f>
        <v>10.1</v>
      </c>
      <c r="G40" s="21">
        <f>IFERROR(IF(F40=0,0,MATCH(F40,'[1]табл для дев'!B$1:B$180,0)),0)</f>
        <v>44</v>
      </c>
      <c r="H40" s="21">
        <f>IFERROR(VLOOKUP(C40,[1]Длина!$C$5:$I$194,7,0),0)</f>
        <v>369</v>
      </c>
      <c r="I40" s="21">
        <f>IFERROR(IF(H40=0,0,MATCH(H40,'[1]табл для дев'!F$1:F$180,1)),0)</f>
        <v>38</v>
      </c>
      <c r="J40" s="21">
        <f>IFERROR(VLOOKUP(C40,[1]ИтВысота!$C$3:$AH$106,5,0),0)</f>
        <v>0</v>
      </c>
      <c r="K40" s="21">
        <f>IFERROR(IF(J40=0,0,MATCH(J40,'[1]табл для дев'!E$1:E$180,1)),0)</f>
        <v>0</v>
      </c>
      <c r="L40" s="21" t="str">
        <f>IFERROR(VLOOKUP(C40,'[1]Бег 500м'!$C$6:$G$251,5,0),0)</f>
        <v>1,44,1</v>
      </c>
      <c r="M40" s="16">
        <f>IFERROR(IFERROR(VLOOKUP(L40,'[1]табл для дев'!$J$2:$K$181,2,0),VLOOKUP(L40,'[1]табл для дев'!$J$2:$K$181,2,1)-1),0)</f>
        <v>53</v>
      </c>
      <c r="N40" s="16">
        <f t="shared" si="0"/>
        <v>135</v>
      </c>
      <c r="O40" s="16" t="s">
        <v>48</v>
      </c>
      <c r="P40" s="22" t="str">
        <f>VLOOKUP(C40,[1]девочки!$C$2:$F$164,4,0)</f>
        <v>Иващенко А.О.</v>
      </c>
    </row>
    <row r="41" spans="1:16" x14ac:dyDescent="0.25">
      <c r="A41" s="15">
        <v>38</v>
      </c>
      <c r="B41" s="16">
        <v>5</v>
      </c>
      <c r="C41" s="29" t="s">
        <v>80</v>
      </c>
      <c r="D41" s="28">
        <v>41599</v>
      </c>
      <c r="E41" s="19" t="s">
        <v>28</v>
      </c>
      <c r="F41" s="20">
        <f>IFERROR(VLOOKUP(C41,'[1]Бег 60м'!$C$4:$G338,5,0),0)</f>
        <v>9.9</v>
      </c>
      <c r="G41" s="21">
        <f>IFERROR(IF(F41=0,0,MATCH(F41,'[1]табл для дев'!B$1:B$180,0)),0)</f>
        <v>50</v>
      </c>
      <c r="H41" s="21">
        <f>IFERROR(VLOOKUP(C41,[1]Длина!$C$5:$I$194,7,0),0)</f>
        <v>383</v>
      </c>
      <c r="I41" s="21">
        <f>IFERROR(IF(H41=0,0,MATCH(H41,'[1]табл для дев'!F$1:F$180,1)),0)</f>
        <v>42</v>
      </c>
      <c r="J41" s="21">
        <f>IFERROR(VLOOKUP(C41,[1]ИтВысота!$C$3:$AH$106,5,0),0)</f>
        <v>0</v>
      </c>
      <c r="K41" s="21">
        <f>IFERROR(IF(J41=0,0,MATCH(J41,'[1]табл для дев'!E$1:E$180,1)),0)</f>
        <v>0</v>
      </c>
      <c r="L41" s="21" t="str">
        <f>IFERROR(VLOOKUP(C41,'[1]Бег 500м'!$C$6:$G$251,5,0),0)</f>
        <v>1,50,6</v>
      </c>
      <c r="M41" s="16">
        <f>IFERROR(IFERROR(VLOOKUP(L41,'[1]табл для дев'!$J$2:$K$181,2,0),VLOOKUP(L41,'[1]табл для дев'!$J$2:$K$181,2,1)-1),0)</f>
        <v>42</v>
      </c>
      <c r="N41" s="16">
        <f t="shared" si="0"/>
        <v>134</v>
      </c>
      <c r="O41" s="16" t="s">
        <v>48</v>
      </c>
      <c r="P41" s="22" t="str">
        <f>VLOOKUP(C41,[1]девочки!$C$2:$F$164,4,0)</f>
        <v>Иващенко А.О.</v>
      </c>
    </row>
    <row r="42" spans="1:16" x14ac:dyDescent="0.25">
      <c r="A42" s="15">
        <v>39</v>
      </c>
      <c r="B42" s="16">
        <v>11</v>
      </c>
      <c r="C42" s="29" t="s">
        <v>68</v>
      </c>
      <c r="D42" s="28">
        <v>41498</v>
      </c>
      <c r="E42" s="19" t="s">
        <v>28</v>
      </c>
      <c r="F42" s="20">
        <f>IFERROR(VLOOKUP(C42,'[1]Бег 60м'!$C$4:$G316,5,0),0)</f>
        <v>9.6999999999999993</v>
      </c>
      <c r="G42" s="21">
        <f>IFERROR(IF(F42=0,0,MATCH(F42,'[1]табл для дев'!B$1:B$180,0)),0)</f>
        <v>56</v>
      </c>
      <c r="H42" s="21">
        <f>IFERROR(VLOOKUP(C42,[1]Длина!$C$5:$I$194,7,0),0)</f>
        <v>374</v>
      </c>
      <c r="I42" s="21">
        <f>IFERROR(IF(H42=0,0,MATCH(H42,'[1]табл для дев'!F$1:F$180,1)),0)</f>
        <v>39</v>
      </c>
      <c r="J42" s="21">
        <f>IFERROR(VLOOKUP(C42,[1]ИтВысота!$C$3:$AH$106,5,0),0)</f>
        <v>0</v>
      </c>
      <c r="K42" s="21">
        <f>IFERROR(IF(J42=0,0,MATCH(J42,'[1]табл для дев'!E$1:E$180,1)),0)</f>
        <v>0</v>
      </c>
      <c r="L42" s="21" t="str">
        <f>IFERROR(VLOOKUP(C42,'[1]Бег 500м'!$C$6:$G$251,5,0),0)</f>
        <v>1,55,7</v>
      </c>
      <c r="M42" s="16">
        <f>IFERROR(IFERROR(VLOOKUP(L42,'[1]табл для дев'!$J$2:$K$181,2,0),VLOOKUP(L42,'[1]табл для дев'!$J$2:$K$181,2,1)-1),0)</f>
        <v>34</v>
      </c>
      <c r="N42" s="16">
        <f t="shared" si="0"/>
        <v>129</v>
      </c>
      <c r="O42" s="16" t="s">
        <v>48</v>
      </c>
      <c r="P42" s="22" t="str">
        <f>VLOOKUP(C42,[1]девочки!$C$2:$F$164,4,0)</f>
        <v>Иващенко А.О.</v>
      </c>
    </row>
    <row r="43" spans="1:16" x14ac:dyDescent="0.25">
      <c r="A43" s="15">
        <v>40</v>
      </c>
      <c r="B43" s="36">
        <v>186</v>
      </c>
      <c r="C43" s="31" t="s">
        <v>52</v>
      </c>
      <c r="D43" s="32">
        <v>41775</v>
      </c>
      <c r="E43" s="33" t="s">
        <v>18</v>
      </c>
      <c r="F43" s="20">
        <f>IFERROR(VLOOKUP(C43,'[1]Бег 60м'!$C$4:$G347,5,0),0)</f>
        <v>9.5</v>
      </c>
      <c r="G43" s="21">
        <f>IFERROR(IF(F43=0,0,MATCH(F43,'[1]табл для дев'!B$1:B$180,0)),0)</f>
        <v>62</v>
      </c>
      <c r="H43" s="21">
        <f>IFERROR(VLOOKUP(C43,[1]Длина!$C$5:$I$194,7,0),0)</f>
        <v>335</v>
      </c>
      <c r="I43" s="21">
        <f>IFERROR(IF(H43=0,0,MATCH(H43,'[1]табл для дев'!F$1:F$180,1)),0)</f>
        <v>26</v>
      </c>
      <c r="J43" s="21">
        <f>IFERROR(VLOOKUP(C43,[1]ИтВысота!$C$3:$AH$106,5,0),0)</f>
        <v>0</v>
      </c>
      <c r="K43" s="21">
        <f>IFERROR(IF(J43=0,0,MATCH(J43,'[1]табл для дев'!E$1:E$180,1)),0)</f>
        <v>0</v>
      </c>
      <c r="L43" s="21" t="str">
        <f>IFERROR(VLOOKUP(C43,'[1]Бег 500м'!$C$6:$G$251,5,0),0)</f>
        <v>1,52,0</v>
      </c>
      <c r="M43" s="16">
        <f>IFERROR(IFERROR(VLOOKUP(L43,'[1]табл для дев'!$J$2:$K$181,2,0),VLOOKUP(L43,'[1]табл для дев'!$J$2:$K$181,2,1)-1),0)</f>
        <v>40</v>
      </c>
      <c r="N43" s="16">
        <f t="shared" si="0"/>
        <v>128</v>
      </c>
      <c r="O43" s="16" t="s">
        <v>48</v>
      </c>
      <c r="P43" s="22" t="str">
        <f>VLOOKUP(C43,[1]девочки!$C$2:$F$164,4,0)</f>
        <v>Бруева О.В.</v>
      </c>
    </row>
    <row r="44" spans="1:16" x14ac:dyDescent="0.25">
      <c r="A44" s="15">
        <v>41</v>
      </c>
      <c r="B44" s="23">
        <v>3</v>
      </c>
      <c r="C44" s="24" t="s">
        <v>73</v>
      </c>
      <c r="D44" s="45">
        <v>41331</v>
      </c>
      <c r="E44" s="33" t="s">
        <v>74</v>
      </c>
      <c r="F44" s="20">
        <f>IFERROR(VLOOKUP(C44,'[1]Бег 60м'!$C$4:$G299,5,0),0)</f>
        <v>9.8000000000000007</v>
      </c>
      <c r="G44" s="21">
        <f>IFERROR(IF(F44=0,0,MATCH(F44,'[1]табл для дев'!B$1:B$180,0)),0)</f>
        <v>53</v>
      </c>
      <c r="H44" s="21">
        <f>IFERROR(VLOOKUP(C44,[1]Длина!$C$5:$I$194,7,0),0)</f>
        <v>347</v>
      </c>
      <c r="I44" s="21">
        <f>IFERROR(IF(H44=0,0,MATCH(H44,'[1]табл для дев'!F$1:F$180,1)),0)</f>
        <v>30</v>
      </c>
      <c r="J44" s="21">
        <f>IFERROR(VLOOKUP(C44,[1]ИтВысота!$C$3:$AH$106,5,0),0)</f>
        <v>0</v>
      </c>
      <c r="K44" s="21">
        <f>IFERROR(IF(J44=0,0,MATCH(J44,'[1]табл для дев'!E$1:E$180,1)),0)</f>
        <v>0</v>
      </c>
      <c r="L44" s="21" t="str">
        <f>IFERROR(VLOOKUP(C44,'[1]Бег 500м'!$C$6:$G$251,5,0),0)</f>
        <v>1,49,1</v>
      </c>
      <c r="M44" s="16">
        <f>IFERROR(IFERROR(VLOOKUP(L44,'[1]табл для дев'!$J$2:$K$181,2,0),VLOOKUP(L44,'[1]табл для дев'!$J$2:$K$181,2,1)-1),0)</f>
        <v>44</v>
      </c>
      <c r="N44" s="16">
        <f t="shared" si="0"/>
        <v>127</v>
      </c>
      <c r="O44" s="16" t="s">
        <v>48</v>
      </c>
      <c r="P44" s="22" t="str">
        <f>VLOOKUP(C44,[1]девочки!$C$2:$F$164,4,0)</f>
        <v>Сорокина Е.И.</v>
      </c>
    </row>
    <row r="45" spans="1:16" x14ac:dyDescent="0.25">
      <c r="A45" s="15">
        <v>42</v>
      </c>
      <c r="B45" s="16">
        <v>145</v>
      </c>
      <c r="C45" s="29" t="s">
        <v>82</v>
      </c>
      <c r="D45" s="28">
        <v>41590</v>
      </c>
      <c r="E45" s="19" t="s">
        <v>10</v>
      </c>
      <c r="F45" s="20">
        <f>IFERROR(VLOOKUP(C45,'[1]Бег 60м'!$C$4:$G356,5,0),0)</f>
        <v>10</v>
      </c>
      <c r="G45" s="21">
        <f>IFERROR(IF(F45=0,0,MATCH(F45,'[1]табл для дев'!B$1:B$180,0)),0)</f>
        <v>47</v>
      </c>
      <c r="H45" s="21">
        <f>IFERROR(VLOOKUP(C45,[1]Длина!$C$5:$I$194,7,0),0)</f>
        <v>362</v>
      </c>
      <c r="I45" s="21">
        <f>IFERROR(IF(H45=0,0,MATCH(H45,'[1]табл для дев'!F$1:F$180,1)),0)</f>
        <v>35</v>
      </c>
      <c r="J45" s="21">
        <f>IFERROR(VLOOKUP(C45,[1]ИтВысота!$C$3:$AH$106,5,0),0)</f>
        <v>0</v>
      </c>
      <c r="K45" s="21">
        <f>IFERROR(IF(J45=0,0,MATCH(J45,'[1]табл для дев'!E$1:E$180,1)),0)</f>
        <v>0</v>
      </c>
      <c r="L45" s="21" t="str">
        <f>IFERROR(VLOOKUP(C45,'[1]Бег 500м'!$C$6:$G$251,5,0),0)</f>
        <v>1,51,2</v>
      </c>
      <c r="M45" s="16">
        <f>IFERROR(IFERROR(VLOOKUP(L45,'[1]табл для дев'!$J$2:$K$181,2,0),VLOOKUP(L45,'[1]табл для дев'!$J$2:$K$181,2,1)-1),0)</f>
        <v>41</v>
      </c>
      <c r="N45" s="16">
        <f t="shared" si="0"/>
        <v>123</v>
      </c>
      <c r="O45" s="16" t="s">
        <v>79</v>
      </c>
      <c r="P45" s="22" t="str">
        <f>VLOOKUP(C45,[1]девочки!$C$2:$F$164,4,0)</f>
        <v>Лемайкина Е.А</v>
      </c>
    </row>
    <row r="46" spans="1:16" x14ac:dyDescent="0.25">
      <c r="A46" s="15">
        <v>43</v>
      </c>
      <c r="B46" s="16">
        <v>208</v>
      </c>
      <c r="C46" s="27" t="s">
        <v>90</v>
      </c>
      <c r="D46" s="43">
        <v>41453</v>
      </c>
      <c r="E46" s="19" t="s">
        <v>21</v>
      </c>
      <c r="F46" s="20">
        <f>IFERROR(VLOOKUP(C46,'[1]Бег 60м'!$C$4:$G304,5,0),0)</f>
        <v>10.1</v>
      </c>
      <c r="G46" s="21">
        <f>IFERROR(IF(F46=0,0,MATCH(F46,'[1]табл для дев'!B$1:B$180,0)),0)</f>
        <v>44</v>
      </c>
      <c r="H46" s="21">
        <f>IFERROR(VLOOKUP(C46,[1]Длина!$C$5:$I$194,7,0),0)</f>
        <v>354</v>
      </c>
      <c r="I46" s="21">
        <f>IFERROR(IF(H46=0,0,MATCH(H46,'[1]табл для дев'!F$1:F$180,1)),0)</f>
        <v>33</v>
      </c>
      <c r="J46" s="21">
        <f>IFERROR(VLOOKUP(C46,[1]ИтВысота!$C$3:$AH$106,5,0),0)</f>
        <v>0</v>
      </c>
      <c r="K46" s="21">
        <f>IFERROR(IF(J46=0,0,MATCH(J46,'[1]табл для дев'!E$1:E$180,1)),0)</f>
        <v>0</v>
      </c>
      <c r="L46" s="21" t="str">
        <f>IFERROR(VLOOKUP(C46,'[1]Бег 500м'!$C$6:$G$251,5,0),0)</f>
        <v>1,49,5</v>
      </c>
      <c r="M46" s="16">
        <f>IFERROR(IFERROR(VLOOKUP(L46,'[1]табл для дев'!$J$2:$K$181,2,0),VLOOKUP(L46,'[1]табл для дев'!$J$2:$K$181,2,1)-1),0)</f>
        <v>44</v>
      </c>
      <c r="N46" s="16">
        <f t="shared" si="0"/>
        <v>121</v>
      </c>
      <c r="O46" s="16" t="s">
        <v>79</v>
      </c>
      <c r="P46" s="22" t="str">
        <f>VLOOKUP(C46,[1]девочки!$C$2:$F$164,4,0)</f>
        <v>Шевелева Ю.А.</v>
      </c>
    </row>
    <row r="47" spans="1:16" x14ac:dyDescent="0.25">
      <c r="A47" s="15">
        <v>44</v>
      </c>
      <c r="B47" s="46">
        <v>46</v>
      </c>
      <c r="C47" s="39" t="s">
        <v>83</v>
      </c>
      <c r="D47" s="47">
        <v>41714</v>
      </c>
      <c r="E47" s="39" t="s">
        <v>21</v>
      </c>
      <c r="F47" s="20">
        <f>IFERROR(VLOOKUP(C47,'[1]Бег 60м'!$C$4:$G289,5,0),0)</f>
        <v>10</v>
      </c>
      <c r="G47" s="21">
        <f>IFERROR(IF(F47=0,0,MATCH(F47,'[1]табл для дев'!B$1:B$180,0)),0)</f>
        <v>47</v>
      </c>
      <c r="H47" s="21">
        <f>IFERROR(VLOOKUP(C47,[1]Длина!$C$5:$I$194,7,0),0)</f>
        <v>340</v>
      </c>
      <c r="I47" s="21">
        <f>IFERROR(IF(H47=0,0,MATCH(H47,'[1]табл для дев'!F$1:F$180,1)),0)</f>
        <v>28</v>
      </c>
      <c r="J47" s="21">
        <f>IFERROR(VLOOKUP(C47,[1]ИтВысота!$C$3:$AH$106,5,0),0)</f>
        <v>0</v>
      </c>
      <c r="K47" s="21">
        <f>IFERROR(IF(J47=0,0,MATCH(J47,'[1]табл для дев'!E$1:E$180,1)),0)</f>
        <v>0</v>
      </c>
      <c r="L47" s="21" t="str">
        <f>IFERROR(VLOOKUP(C47,'[1]Бег 500м'!$C$6:$G$251,5,0),0)</f>
        <v>1,50,1</v>
      </c>
      <c r="M47" s="16">
        <f>IFERROR(IFERROR(VLOOKUP(L47,'[1]табл для дев'!$J$2:$K$181,2,0),VLOOKUP(L47,'[1]табл для дев'!$J$2:$K$181,2,1)-1),0)</f>
        <v>43</v>
      </c>
      <c r="N47" s="16">
        <f t="shared" si="0"/>
        <v>118</v>
      </c>
      <c r="O47" s="16" t="s">
        <v>79</v>
      </c>
      <c r="P47" s="22" t="str">
        <f>VLOOKUP(C47,[1]девочки!$C$2:$F$164,4,0)</f>
        <v>Сородоенко А.А.</v>
      </c>
    </row>
    <row r="48" spans="1:16" x14ac:dyDescent="0.25">
      <c r="A48" s="15">
        <v>45</v>
      </c>
      <c r="B48" s="16">
        <v>98</v>
      </c>
      <c r="C48" s="29" t="s">
        <v>87</v>
      </c>
      <c r="D48" s="28">
        <v>41849</v>
      </c>
      <c r="E48" s="19" t="s">
        <v>28</v>
      </c>
      <c r="F48" s="20">
        <f>IFERROR(VLOOKUP(C48,'[1]Бег 60м'!$C$4:$G339,5,0),0)</f>
        <v>10</v>
      </c>
      <c r="G48" s="21">
        <f>IFERROR(IF(F48=0,0,MATCH(F48,'[1]табл для дев'!B$1:B$180,0)),0)</f>
        <v>47</v>
      </c>
      <c r="H48" s="21">
        <f>IFERROR(VLOOKUP(C48,[1]Длина!$C$5:$I$194,7,0),0)</f>
        <v>373</v>
      </c>
      <c r="I48" s="21">
        <f>IFERROR(IF(H48=0,0,MATCH(H48,'[1]табл для дев'!F$1:F$180,1)),0)</f>
        <v>39</v>
      </c>
      <c r="J48" s="21">
        <f>IFERROR(VLOOKUP(C48,[1]ИтВысота!$C$3:$AH$106,5,0),0)</f>
        <v>0</v>
      </c>
      <c r="K48" s="21">
        <f>IFERROR(IF(J48=0,0,MATCH(J48,'[1]табл для дев'!E$1:E$180,1)),0)</f>
        <v>0</v>
      </c>
      <c r="L48" s="21" t="str">
        <f>IFERROR(VLOOKUP(C48,'[1]Бег 500м'!$C$6:$G$251,5,0),0)</f>
        <v>1,58,3</v>
      </c>
      <c r="M48" s="16">
        <f>IFERROR(IFERROR(VLOOKUP(L48,'[1]табл для дев'!$J$2:$K$181,2,0),VLOOKUP(L48,'[1]табл для дев'!$J$2:$K$181,2,1)-1),0)</f>
        <v>30</v>
      </c>
      <c r="N48" s="16">
        <f t="shared" si="0"/>
        <v>116</v>
      </c>
      <c r="O48" s="16" t="s">
        <v>79</v>
      </c>
      <c r="P48" s="22" t="str">
        <f>VLOOKUP(C48,[1]девочки!$C$2:$F$164,4,0)</f>
        <v>Денисова Т.К</v>
      </c>
    </row>
    <row r="49" spans="1:16" x14ac:dyDescent="0.25">
      <c r="A49" s="15">
        <v>46</v>
      </c>
      <c r="B49" s="16">
        <v>13</v>
      </c>
      <c r="C49" s="29" t="s">
        <v>89</v>
      </c>
      <c r="D49" s="28">
        <v>41740</v>
      </c>
      <c r="E49" s="48" t="s">
        <v>64</v>
      </c>
      <c r="F49" s="20">
        <f>IFERROR(VLOOKUP(C49,'[1]Бег 60м'!$C$4:$G300,5,0),0)</f>
        <v>10.1</v>
      </c>
      <c r="G49" s="21">
        <f>IFERROR(IF(F49=0,0,MATCH(F49,'[1]табл для дев'!B$1:B$180,0)),0)</f>
        <v>44</v>
      </c>
      <c r="H49" s="21">
        <f>IFERROR(VLOOKUP(C49,[1]Длина!$C$5:$I$194,7,0),0)</f>
        <v>354</v>
      </c>
      <c r="I49" s="21">
        <f>IFERROR(IF(H49=0,0,MATCH(H49,'[1]табл для дев'!F$1:F$180,1)),0)</f>
        <v>33</v>
      </c>
      <c r="J49" s="21">
        <f>IFERROR(VLOOKUP(C49,[1]ИтВысота!$C$3:$AH$106,5,0),0)</f>
        <v>0</v>
      </c>
      <c r="K49" s="21">
        <f>IFERROR(IF(J49=0,0,MATCH(J49,'[1]табл для дев'!E$1:E$180,1)),0)</f>
        <v>0</v>
      </c>
      <c r="L49" s="21" t="str">
        <f>IFERROR(VLOOKUP(C49,'[1]Бег 500м'!$C$6:$G$251,5,0),0)</f>
        <v>1,52,9</v>
      </c>
      <c r="M49" s="16">
        <f>IFERROR(IFERROR(VLOOKUP(L49,'[1]табл для дев'!$J$2:$K$181,2,0),VLOOKUP(L49,'[1]табл для дев'!$J$2:$K$181,2,1)-1),0)</f>
        <v>38</v>
      </c>
      <c r="N49" s="16">
        <f t="shared" si="0"/>
        <v>115</v>
      </c>
      <c r="O49" s="16" t="s">
        <v>79</v>
      </c>
      <c r="P49" s="22" t="str">
        <f>VLOOKUP(C49,[1]девочки!$C$2:$F$164,4,0)</f>
        <v>Блещавенко Г.К.</v>
      </c>
    </row>
    <row r="50" spans="1:16" x14ac:dyDescent="0.25">
      <c r="A50" s="15">
        <v>47</v>
      </c>
      <c r="B50" s="23">
        <v>117</v>
      </c>
      <c r="C50" s="49" t="s">
        <v>92</v>
      </c>
      <c r="D50" s="50">
        <v>41816</v>
      </c>
      <c r="E50" s="19" t="s">
        <v>21</v>
      </c>
      <c r="F50" s="20">
        <f>IFERROR(VLOOKUP(C50,'[1]Бег 60м'!$C$4:$G366,5,0),0)</f>
        <v>10.1</v>
      </c>
      <c r="G50" s="21">
        <f>IFERROR(IF(F50=0,0,MATCH(F50,'[1]табл для дев'!B$1:B$180,0)),0)</f>
        <v>44</v>
      </c>
      <c r="H50" s="21">
        <f>IFERROR(VLOOKUP(C50,[1]Длина!$C$5:$I$194,7,0),0)</f>
        <v>322</v>
      </c>
      <c r="I50" s="21">
        <f>IFERROR(IF(H50=0,0,MATCH(H50,'[1]табл для дев'!F$1:F$180,1)),0)</f>
        <v>22</v>
      </c>
      <c r="J50" s="21">
        <f>IFERROR(VLOOKUP(C50,[1]ИтВысота!$C$3:$AH$106,5,0),0)</f>
        <v>0</v>
      </c>
      <c r="K50" s="21">
        <f>IFERROR(IF(J50=0,0,MATCH(J50,'[1]табл для дев'!E$1:E$180,1)),0)</f>
        <v>0</v>
      </c>
      <c r="L50" s="21" t="str">
        <f>IFERROR(VLOOKUP(C50,'[1]Бег 500м'!$C$6:$G$251,5,0),0)</f>
        <v>1,47,3</v>
      </c>
      <c r="M50" s="16">
        <f>IFERROR(IFERROR(VLOOKUP(L50,'[1]табл для дев'!$J$2:$K$181,2,0),VLOOKUP(L50,'[1]табл для дев'!$J$2:$K$181,2,1)-1),0)</f>
        <v>47</v>
      </c>
      <c r="N50" s="16">
        <f t="shared" si="0"/>
        <v>113</v>
      </c>
      <c r="O50" s="16" t="s">
        <v>79</v>
      </c>
      <c r="P50" s="22" t="str">
        <f>VLOOKUP(C50,[1]девочки!$C$2:$F$164,4,0)</f>
        <v>Шевелева Ю.А.</v>
      </c>
    </row>
    <row r="51" spans="1:16" x14ac:dyDescent="0.25">
      <c r="A51" s="15">
        <v>48</v>
      </c>
      <c r="B51" s="23">
        <v>190</v>
      </c>
      <c r="C51" s="49" t="s">
        <v>94</v>
      </c>
      <c r="D51" s="43">
        <v>41527</v>
      </c>
      <c r="E51" s="19" t="s">
        <v>21</v>
      </c>
      <c r="F51" s="20">
        <f>IFERROR(VLOOKUP(C51,'[1]Бег 60м'!$C$4:$G350,5,0),0)</f>
        <v>10.4</v>
      </c>
      <c r="G51" s="26">
        <f>IFERROR(IF(F51=0,0,MATCH(F51,'[1]табл для дев'!B$1:B$180,0)),0)</f>
        <v>37</v>
      </c>
      <c r="H51" s="21">
        <f>IFERROR(VLOOKUP(C51,[1]Длина!$C$5:$I$194,7,0),0)</f>
        <v>355</v>
      </c>
      <c r="I51" s="21">
        <f>IFERROR(IF(H51=0,0,MATCH(H51,'[1]табл для дев'!F$1:F$180,1)),0)</f>
        <v>33</v>
      </c>
      <c r="J51" s="21">
        <f>IFERROR(VLOOKUP(C51,[1]ИтВысота!$C$3:$AH$106,5,0),0)</f>
        <v>0</v>
      </c>
      <c r="K51" s="21">
        <f>IFERROR(IF(J51=0,0,MATCH(J51,'[1]табл для дев'!E$1:E$180,1)),0)</f>
        <v>0</v>
      </c>
      <c r="L51" s="21" t="str">
        <f>IFERROR(VLOOKUP(C51,'[1]Бег 500м'!$C$6:$G$251,5,0),0)</f>
        <v>1,52,1</v>
      </c>
      <c r="M51" s="16">
        <f>IFERROR(IFERROR(VLOOKUP(L51,'[1]табл для дев'!$J$2:$K$181,2,0),VLOOKUP(L51,'[1]табл для дев'!$J$2:$K$181,2,1)-1),0)</f>
        <v>39</v>
      </c>
      <c r="N51" s="16">
        <f t="shared" si="0"/>
        <v>109</v>
      </c>
      <c r="O51" s="16" t="s">
        <v>79</v>
      </c>
      <c r="P51" s="22" t="str">
        <f>VLOOKUP(C51,[1]девочки!$C$2:$F$164,4,0)</f>
        <v>Шевелева Ю.А.</v>
      </c>
    </row>
    <row r="52" spans="1:16" x14ac:dyDescent="0.25">
      <c r="A52" s="15">
        <v>49</v>
      </c>
      <c r="B52" s="46">
        <v>61</v>
      </c>
      <c r="C52" s="44" t="s">
        <v>78</v>
      </c>
      <c r="D52" s="47">
        <v>41894</v>
      </c>
      <c r="E52" s="39" t="s">
        <v>21</v>
      </c>
      <c r="F52" s="20">
        <f>IFERROR(VLOOKUP(C52,'[1]Бег 60м'!$C$4:$G331,5,0),0)</f>
        <v>9.9</v>
      </c>
      <c r="G52" s="21">
        <f>IFERROR(IF(F52=0,0,MATCH(F52,'[1]табл для дев'!B$1:B$180,0)),0)</f>
        <v>50</v>
      </c>
      <c r="H52" s="21">
        <f>IFERROR(VLOOKUP(C52,[1]Длина!$C$5:$I$194,7,0),0)</f>
        <v>337</v>
      </c>
      <c r="I52" s="21">
        <f>IFERROR(IF(H52=0,0,MATCH(H52,'[1]табл для дев'!F$1:F$180,1)),0)</f>
        <v>27</v>
      </c>
      <c r="J52" s="21">
        <f>IFERROR(VLOOKUP(C52,[1]ИтВысота!$C$3:$AH$106,5,0),0)</f>
        <v>0</v>
      </c>
      <c r="K52" s="21">
        <f>IFERROR(IF(J52=0,0,MATCH(J52,'[1]табл для дев'!E$1:E$180,1)),0)</f>
        <v>0</v>
      </c>
      <c r="L52" s="21" t="str">
        <f>IFERROR(VLOOKUP(C52,'[1]Бег 500м'!$C$6:$G$251,5,0),0)</f>
        <v>1,59,7</v>
      </c>
      <c r="M52" s="16">
        <f>IFERROR(IFERROR(VLOOKUP(L52,'[1]табл для дев'!$J$2:$K$181,2,0),VLOOKUP(L52,'[1]табл для дев'!$J$2:$K$181,2,1)-1),0)</f>
        <v>29</v>
      </c>
      <c r="N52" s="16">
        <f t="shared" si="0"/>
        <v>106</v>
      </c>
      <c r="O52" s="16" t="s">
        <v>79</v>
      </c>
      <c r="P52" s="22" t="str">
        <f>VLOOKUP(C52,[1]девочки!$C$2:$F$164,4,0)</f>
        <v>Сородоенко А.А.</v>
      </c>
    </row>
    <row r="53" spans="1:16" x14ac:dyDescent="0.25">
      <c r="A53" s="15">
        <v>50</v>
      </c>
      <c r="B53" s="16">
        <v>44</v>
      </c>
      <c r="C53" s="29" t="s">
        <v>104</v>
      </c>
      <c r="D53" s="28">
        <v>41454</v>
      </c>
      <c r="E53" s="19" t="s">
        <v>44</v>
      </c>
      <c r="F53" s="20">
        <f>IFERROR(VLOOKUP(C53,'[1]Бег 60м'!$C$4:$G342,5,0),0)</f>
        <v>10.7</v>
      </c>
      <c r="G53" s="21">
        <f>IFERROR(IF(F53=0,0,MATCH(F53,'[1]табл для дев'!B$1:B$180,0)),0)</f>
        <v>31</v>
      </c>
      <c r="H53" s="21">
        <f>IFERROR(VLOOKUP(C53,[1]Длина!$C$5:$I$194,7,0),0)</f>
        <v>352</v>
      </c>
      <c r="I53" s="21">
        <f>IFERROR(IF(H53=0,0,MATCH(H53,'[1]табл для дев'!F$1:F$180,1)),0)</f>
        <v>32</v>
      </c>
      <c r="J53" s="21">
        <f>IFERROR(VLOOKUP(C53,[1]ИтВысота!$C$3:$AH$106,5,0),0)</f>
        <v>0</v>
      </c>
      <c r="K53" s="21">
        <f>IFERROR(IF(J53=0,0,MATCH(J53,'[1]табл для дев'!E$1:E$180,1)),0)</f>
        <v>0</v>
      </c>
      <c r="L53" s="21" t="str">
        <f>IFERROR(VLOOKUP(C53,'[1]Бег 500м'!$C$6:$G$251,5,0),0)</f>
        <v>1,50,7</v>
      </c>
      <c r="M53" s="16">
        <f>IFERROR(IFERROR(VLOOKUP(L53,'[1]табл для дев'!$J$2:$K$181,2,0),VLOOKUP(L53,'[1]табл для дев'!$J$2:$K$181,2,1)-1),0)</f>
        <v>42</v>
      </c>
      <c r="N53" s="16">
        <f t="shared" si="0"/>
        <v>105</v>
      </c>
      <c r="O53" s="16" t="s">
        <v>79</v>
      </c>
      <c r="P53" s="22" t="str">
        <f>VLOOKUP(C53,[1]девочки!$C$2:$F$164,4,0)</f>
        <v>Василенко И.М. Спицкая Д.В.</v>
      </c>
    </row>
    <row r="54" spans="1:16" x14ac:dyDescent="0.25">
      <c r="A54" s="15">
        <v>51</v>
      </c>
      <c r="B54" s="16">
        <v>596</v>
      </c>
      <c r="C54" s="29" t="s">
        <v>100</v>
      </c>
      <c r="D54" s="28">
        <v>41744</v>
      </c>
      <c r="E54" s="19" t="s">
        <v>44</v>
      </c>
      <c r="F54" s="20">
        <f>IFERROR(VLOOKUP(C54,'[1]Бег 60м'!$C$4:$G352,5,0),0)</f>
        <v>10.5</v>
      </c>
      <c r="G54" s="21">
        <f>IFERROR(IF(F54=0,0,MATCH(F54,'[1]табл для дев'!B$1:B$180,0)),0)</f>
        <v>35</v>
      </c>
      <c r="H54" s="21">
        <f>IFERROR(VLOOKUP(C54,[1]Длина!$C$5:$I$194,7,0),0)</f>
        <v>337</v>
      </c>
      <c r="I54" s="21">
        <f>IFERROR(IF(H54=0,0,MATCH(H54,'[1]табл для дев'!F$1:F$180,1)),0)</f>
        <v>27</v>
      </c>
      <c r="J54" s="21">
        <f>IFERROR(VLOOKUP(C54,[1]ИтВысота!$C$3:$AH$106,5,0),0)</f>
        <v>0</v>
      </c>
      <c r="K54" s="21">
        <f>IFERROR(IF(J54=0,0,MATCH(J54,'[1]табл для дев'!E$1:E$180,1)),0)</f>
        <v>0</v>
      </c>
      <c r="L54" s="21" t="str">
        <f>IFERROR(VLOOKUP(C54,'[1]Бег 500м'!$C$6:$G$251,5,0),0)</f>
        <v>1,51,3</v>
      </c>
      <c r="M54" s="16">
        <f>IFERROR(IFERROR(VLOOKUP(L54,'[1]табл для дев'!$J$2:$K$181,2,0),VLOOKUP(L54,'[1]табл для дев'!$J$2:$K$181,2,1)-1),0)</f>
        <v>41</v>
      </c>
      <c r="N54" s="16">
        <f t="shared" si="0"/>
        <v>103</v>
      </c>
      <c r="O54" s="16" t="s">
        <v>79</v>
      </c>
      <c r="P54" s="22" t="str">
        <f>VLOOKUP(C54,[1]девочки!$C$2:$F$164,4,0)</f>
        <v>Василенко И.М. Спицкая Д.В.</v>
      </c>
    </row>
    <row r="55" spans="1:16" x14ac:dyDescent="0.25">
      <c r="A55" s="15">
        <v>52</v>
      </c>
      <c r="B55" s="23">
        <v>2</v>
      </c>
      <c r="C55" s="24" t="s">
        <v>93</v>
      </c>
      <c r="D55" s="45">
        <v>41453</v>
      </c>
      <c r="E55" s="33" t="s">
        <v>74</v>
      </c>
      <c r="F55" s="20">
        <f>IFERROR(VLOOKUP(C55,'[1]Бег 60м'!$C$4:$G332,5,0),0)</f>
        <v>10.1</v>
      </c>
      <c r="G55" s="21">
        <f>IFERROR(IF(F55=0,0,MATCH(F55,'[1]табл для дев'!B$1:B$180,0)),0)</f>
        <v>44</v>
      </c>
      <c r="H55" s="21">
        <f>IFERROR(VLOOKUP(C55,[1]Длина!$C$5:$I$194,7,0),0)</f>
        <v>324</v>
      </c>
      <c r="I55" s="21">
        <f>IFERROR(IF(H55=0,0,MATCH(H55,'[1]табл для дев'!F$1:F$180,1)),0)</f>
        <v>23</v>
      </c>
      <c r="J55" s="21">
        <f>IFERROR(VLOOKUP(C55,[1]ИтВысота!$C$3:$AH$106,5,0),0)</f>
        <v>0</v>
      </c>
      <c r="K55" s="21">
        <f>IFERROR(IF(J55=0,0,MATCH(J55,'[1]табл для дев'!E$1:E$180,1)),0)</f>
        <v>0</v>
      </c>
      <c r="L55" s="21" t="str">
        <f>IFERROR(VLOOKUP(C55,'[1]Бег 500м'!$C$6:$G$251,5,0),0)</f>
        <v>1,58,9</v>
      </c>
      <c r="M55" s="16">
        <f>IFERROR(IFERROR(VLOOKUP(L55,'[1]табл для дев'!$J$2:$K$181,2,0),VLOOKUP(L55,'[1]табл для дев'!$J$2:$K$181,2,1)-1),0)</f>
        <v>30</v>
      </c>
      <c r="N55" s="16">
        <f t="shared" si="0"/>
        <v>97</v>
      </c>
      <c r="O55" s="16" t="s">
        <v>79</v>
      </c>
      <c r="P55" s="22" t="str">
        <f>VLOOKUP(C55,[1]девочки!$C$2:$F$164,4,0)</f>
        <v>Сорокина Е.И.</v>
      </c>
    </row>
    <row r="56" spans="1:16" x14ac:dyDescent="0.25">
      <c r="A56" s="15">
        <v>53</v>
      </c>
      <c r="B56" s="16">
        <v>11</v>
      </c>
      <c r="C56" s="29" t="s">
        <v>97</v>
      </c>
      <c r="D56" s="28">
        <v>41618</v>
      </c>
      <c r="E56" s="19" t="s">
        <v>64</v>
      </c>
      <c r="F56" s="20">
        <f>IFERROR(VLOOKUP(C56,'[1]Бег 60м'!$C$4:$G355,5,0),0)</f>
        <v>10.5</v>
      </c>
      <c r="G56" s="21">
        <f>IFERROR(IF(F56=0,0,MATCH(F56,'[1]табл для дев'!B$1:B$180,0)),0)</f>
        <v>35</v>
      </c>
      <c r="H56" s="21">
        <f>IFERROR(VLOOKUP(C56,[1]Длина!$C$5:$I$194,7,0),0)</f>
        <v>340</v>
      </c>
      <c r="I56" s="21">
        <f>IFERROR(IF(H56=0,0,MATCH(H56,'[1]табл для дев'!F$1:F$180,1)),0)</f>
        <v>28</v>
      </c>
      <c r="J56" s="21">
        <f>IFERROR(VLOOKUP(C56,[1]ИтВысота!$C$3:$AH$106,5,0),0)</f>
        <v>0</v>
      </c>
      <c r="K56" s="21">
        <f>IFERROR(IF(J56=0,0,MATCH(J56,'[1]табл для дев'!E$1:E$180,1)),0)</f>
        <v>0</v>
      </c>
      <c r="L56" s="21" t="str">
        <f>IFERROR(VLOOKUP(C56,'[1]Бег 500м'!$C$6:$G$251,5,0),0)</f>
        <v>1,56,8</v>
      </c>
      <c r="M56" s="16">
        <f>IFERROR(IFERROR(VLOOKUP(L56,'[1]табл для дев'!$J$2:$K$181,2,0),VLOOKUP(L56,'[1]табл для дев'!$J$2:$K$181,2,1)-1),0)</f>
        <v>32</v>
      </c>
      <c r="N56" s="16">
        <f t="shared" si="0"/>
        <v>95</v>
      </c>
      <c r="O56" s="16" t="s">
        <v>79</v>
      </c>
      <c r="P56" s="22" t="str">
        <f>VLOOKUP(C56,[1]девочки!$C$2:$F$164,4,0)</f>
        <v>Блещавенко Г.К.</v>
      </c>
    </row>
    <row r="57" spans="1:16" x14ac:dyDescent="0.25">
      <c r="A57" s="15">
        <v>54</v>
      </c>
      <c r="B57" s="46">
        <v>43</v>
      </c>
      <c r="C57" s="39" t="s">
        <v>99</v>
      </c>
      <c r="D57" s="38">
        <v>41672</v>
      </c>
      <c r="E57" s="39" t="s">
        <v>21</v>
      </c>
      <c r="F57" s="20">
        <f>IFERROR(VLOOKUP(C57,'[1]Бег 60м'!$C$4:$G362,5,0),0)</f>
        <v>10.5</v>
      </c>
      <c r="G57" s="21">
        <f>IFERROR(IF(F57=0,0,MATCH(F57,'[1]табл для дев'!B$1:B$180,0)),0)</f>
        <v>35</v>
      </c>
      <c r="H57" s="21">
        <f>IFERROR(VLOOKUP(C57,[1]Длина!$C$5:$I$194,7,0),0)</f>
        <v>332</v>
      </c>
      <c r="I57" s="21">
        <f>IFERROR(IF(H57=0,0,MATCH(H57,'[1]табл для дев'!F$1:F$180,1)),0)</f>
        <v>25</v>
      </c>
      <c r="J57" s="21">
        <f>IFERROR(VLOOKUP(C57,[1]ИтВысота!$C$3:$AH$106,5,0),0)</f>
        <v>0</v>
      </c>
      <c r="K57" s="21">
        <f>IFERROR(IF(J57=0,0,MATCH(J57,'[1]табл для дев'!E$1:E$180,1)),0)</f>
        <v>0</v>
      </c>
      <c r="L57" s="21" t="str">
        <f>IFERROR(VLOOKUP(C57,'[1]Бег 500м'!$C$6:$G$251,5,0),0)</f>
        <v>1,55,8</v>
      </c>
      <c r="M57" s="16">
        <f>IFERROR(IFERROR(VLOOKUP(L57,'[1]табл для дев'!$J$2:$K$181,2,0),VLOOKUP(L57,'[1]табл для дев'!$J$2:$K$181,2,1)-1),0)</f>
        <v>34</v>
      </c>
      <c r="N57" s="16">
        <f t="shared" si="0"/>
        <v>94</v>
      </c>
      <c r="O57" s="16" t="s">
        <v>79</v>
      </c>
      <c r="P57" s="22" t="str">
        <f>VLOOKUP(C57,[1]девочки!$C$2:$F$164,4,0)</f>
        <v>Сородоенко А.А.</v>
      </c>
    </row>
    <row r="58" spans="1:16" x14ac:dyDescent="0.25">
      <c r="A58" s="15">
        <v>55</v>
      </c>
      <c r="B58" s="16">
        <v>16</v>
      </c>
      <c r="C58" s="44" t="s">
        <v>101</v>
      </c>
      <c r="D58" s="47">
        <v>41683</v>
      </c>
      <c r="E58" s="39" t="s">
        <v>61</v>
      </c>
      <c r="F58" s="20">
        <f>IFERROR(VLOOKUP(C58,'[1]Бег 60м'!$C$4:$G363,5,0),0)</f>
        <v>10.6</v>
      </c>
      <c r="G58" s="26">
        <f>IFERROR(IF(F58=0,0,MATCH(F58,'[1]табл для дев'!B$1:B$180,0)),0)</f>
        <v>33</v>
      </c>
      <c r="H58" s="21">
        <f>IFERROR(VLOOKUP(C58,[1]Длина!$C$5:$I$194,7,0),0)</f>
        <v>318</v>
      </c>
      <c r="I58" s="21">
        <f>IFERROR(IF(H58=0,0,MATCH(H58,'[1]табл для дев'!F$1:F$180,1)),0)</f>
        <v>21</v>
      </c>
      <c r="J58" s="21">
        <f>IFERROR(VLOOKUP(C58,[1]ИтВысота!$C$3:$AH$106,5,0),0)</f>
        <v>0</v>
      </c>
      <c r="K58" s="21">
        <f>IFERROR(IF(J58=0,0,MATCH(J58,'[1]табл для дев'!E$1:E$180,1)),0)</f>
        <v>0</v>
      </c>
      <c r="L58" s="21" t="str">
        <f>IFERROR(VLOOKUP(C58,'[1]Бег 500м'!$C$6:$G$251,5,0),0)</f>
        <v>1,54,7</v>
      </c>
      <c r="M58" s="16">
        <f>IFERROR(IFERROR(VLOOKUP(L58,'[1]табл для дев'!$J$2:$K$181,2,0),VLOOKUP(L58,'[1]табл для дев'!$J$2:$K$181,2,1)-1),0)</f>
        <v>35</v>
      </c>
      <c r="N58" s="16">
        <f t="shared" si="0"/>
        <v>89</v>
      </c>
      <c r="O58" s="16" t="s">
        <v>79</v>
      </c>
      <c r="P58" s="22" t="str">
        <f>VLOOKUP(C58,[1]девочки!$C$2:$F$164,4,0)</f>
        <v>Кленова Т.Н</v>
      </c>
    </row>
    <row r="59" spans="1:16" x14ac:dyDescent="0.25">
      <c r="A59" s="15">
        <v>56</v>
      </c>
      <c r="B59" s="16">
        <v>60</v>
      </c>
      <c r="C59" s="29" t="s">
        <v>108</v>
      </c>
      <c r="D59" s="28">
        <v>41926</v>
      </c>
      <c r="E59" s="19" t="s">
        <v>44</v>
      </c>
      <c r="F59" s="20">
        <f>IFERROR(VLOOKUP(C59,'[1]Бег 60м'!$C$4:$G369,5,0),0)</f>
        <v>10.9</v>
      </c>
      <c r="G59" s="21">
        <f>IFERROR(IF(F59=0,0,MATCH(F59,'[1]табл для дев'!B$1:B$180,0)),0)</f>
        <v>27</v>
      </c>
      <c r="H59" s="21">
        <f>IFERROR(VLOOKUP(C59,[1]Длина!$C$5:$I$194,7,0),0)</f>
        <v>320</v>
      </c>
      <c r="I59" s="21">
        <f>IFERROR(IF(H59=0,0,MATCH(H59,'[1]табл для дев'!F$1:F$180,1)),0)</f>
        <v>21</v>
      </c>
      <c r="J59" s="21">
        <f>IFERROR(VLOOKUP(C59,[1]ИтВысота!$C$3:$AH$106,5,0),0)</f>
        <v>0</v>
      </c>
      <c r="K59" s="21">
        <f>IFERROR(IF(J59=0,0,MATCH(J59,'[1]табл для дев'!E$1:E$180,1)),0)</f>
        <v>0</v>
      </c>
      <c r="L59" s="21" t="str">
        <f>IFERROR(VLOOKUP(C59,'[1]Бег 500м'!$C$6:$G$251,5,0),0)</f>
        <v>1,52,6</v>
      </c>
      <c r="M59" s="16">
        <f>IFERROR(IFERROR(VLOOKUP(L59,'[1]табл для дев'!$J$2:$K$181,2,0),VLOOKUP(L59,'[1]табл для дев'!$J$2:$K$181,2,1)-1),0)</f>
        <v>39</v>
      </c>
      <c r="N59" s="16">
        <f t="shared" si="0"/>
        <v>87</v>
      </c>
      <c r="O59" s="16" t="s">
        <v>79</v>
      </c>
      <c r="P59" s="22" t="str">
        <f>VLOOKUP(C59,[1]девочки!$C$2:$F$164,4,0)</f>
        <v>Василенко И.М. Спицкая Д.В.</v>
      </c>
    </row>
    <row r="60" spans="1:16" x14ac:dyDescent="0.25">
      <c r="A60" s="15">
        <v>57</v>
      </c>
      <c r="B60" s="16">
        <v>2</v>
      </c>
      <c r="C60" s="29" t="s">
        <v>84</v>
      </c>
      <c r="D60" s="28">
        <v>41500</v>
      </c>
      <c r="E60" s="19" t="s">
        <v>85</v>
      </c>
      <c r="F60" s="20">
        <f>IFERROR(VLOOKUP(C60,'[1]Бег 60м'!$C$4:$G349,5,0),0)</f>
        <v>10</v>
      </c>
      <c r="G60" s="26">
        <f>IFERROR(IF(F60=0,0,MATCH(F60,'[1]табл для дев'!B$1:B$180,0)),0)</f>
        <v>47</v>
      </c>
      <c r="H60" s="21">
        <f>IFERROR(VLOOKUP(C60,[1]Длина!$C$5:$I$194,7,0),0)</f>
        <v>366</v>
      </c>
      <c r="I60" s="21">
        <f>IFERROR(IF(H60=0,0,MATCH(H60,'[1]табл для дев'!F$1:F$180,1)),0)</f>
        <v>37</v>
      </c>
      <c r="J60" s="21">
        <f>IFERROR(VLOOKUP(C60,[1]ИтВысота!$C$3:$AH$106,5,0),0)</f>
        <v>0</v>
      </c>
      <c r="K60" s="21">
        <f>IFERROR(IF(J60=0,0,MATCH(J60,'[1]табл для дев'!E$1:E$180,1)),0)</f>
        <v>0</v>
      </c>
      <c r="L60" s="21" t="str">
        <f>IFERROR(VLOOKUP(C60,'[1]Бег 500м'!$C$6:$G$251,5,0),0)</f>
        <v>н/я</v>
      </c>
      <c r="M60" s="16">
        <f>IFERROR(IFERROR(VLOOKUP(L60,'[1]табл для дев'!$J$2:$K$181,2,0),VLOOKUP(L60,'[1]табл для дев'!$J$2:$K$181,2,1)-1),0)</f>
        <v>0</v>
      </c>
      <c r="N60" s="16">
        <f t="shared" si="0"/>
        <v>84</v>
      </c>
      <c r="O60" s="16" t="s">
        <v>79</v>
      </c>
      <c r="P60" s="22" t="str">
        <f>VLOOKUP(C60,[1]девочки!$C$2:$F$164,4,0)</f>
        <v>Домникова М.И.</v>
      </c>
    </row>
    <row r="61" spans="1:16" x14ac:dyDescent="0.25">
      <c r="A61" s="15">
        <v>58</v>
      </c>
      <c r="B61" s="23">
        <v>5</v>
      </c>
      <c r="C61" s="24" t="s">
        <v>95</v>
      </c>
      <c r="D61" s="25">
        <v>41758</v>
      </c>
      <c r="E61" s="35" t="s">
        <v>24</v>
      </c>
      <c r="F61" s="20">
        <f>IFERROR(VLOOKUP(C61,'[1]Бег 60м'!$C$4:$G336,5,0),0)</f>
        <v>10.5</v>
      </c>
      <c r="G61" s="21">
        <f>IFERROR(IF(F61=0,0,MATCH(F61,'[1]табл для дев'!B$1:B$180,0)),0)</f>
        <v>35</v>
      </c>
      <c r="H61" s="21">
        <f>IFERROR(VLOOKUP(C61,[1]Длина!$C$5:$I$194,7,0),0)</f>
        <v>314</v>
      </c>
      <c r="I61" s="21">
        <f>IFERROR(IF(H61=0,0,MATCH(H61,'[1]табл для дев'!F$1:F$180,1)),0)</f>
        <v>19</v>
      </c>
      <c r="J61" s="21">
        <f>IFERROR(VLOOKUP(C61,[1]ИтВысота!$C$3:$AH$106,5,0),0)</f>
        <v>0</v>
      </c>
      <c r="K61" s="21">
        <f>IFERROR(IF(J61=0,0,MATCH(J61,'[1]табл для дев'!E$1:E$180,1)),0)</f>
        <v>0</v>
      </c>
      <c r="L61" s="21" t="str">
        <f>IFERROR(VLOOKUP(C61,'[1]Бег 500м'!$C$6:$G$251,5,0),0)</f>
        <v>1,59,4</v>
      </c>
      <c r="M61" s="16">
        <f>IFERROR(IFERROR(VLOOKUP(L61,'[1]табл для дев'!$J$2:$K$181,2,0),VLOOKUP(L61,'[1]табл для дев'!$J$2:$K$181,2,1)-1),0)</f>
        <v>29</v>
      </c>
      <c r="N61" s="16">
        <f t="shared" si="0"/>
        <v>83</v>
      </c>
      <c r="O61" s="16" t="s">
        <v>79</v>
      </c>
      <c r="P61" s="22" t="str">
        <f>VLOOKUP(C61,[1]девочки!$C$2:$F$164,4,0)</f>
        <v>Клейн А.В.</v>
      </c>
    </row>
    <row r="62" spans="1:16" x14ac:dyDescent="0.25">
      <c r="A62" s="15">
        <v>59</v>
      </c>
      <c r="B62" s="16">
        <v>193</v>
      </c>
      <c r="C62" s="27" t="s">
        <v>98</v>
      </c>
      <c r="D62" s="28">
        <v>41972</v>
      </c>
      <c r="E62" s="34" t="s">
        <v>13</v>
      </c>
      <c r="F62" s="20">
        <f>IFERROR(VLOOKUP(C62,'[1]Бег 60м'!$C$4:$G346,5,0),0)</f>
        <v>10.5</v>
      </c>
      <c r="G62" s="26">
        <f>IFERROR(IF(F62=0,0,MATCH(F62,'[1]табл для дев'!B$1:B$180,0)),0)</f>
        <v>35</v>
      </c>
      <c r="H62" s="21">
        <f>IFERROR(VLOOKUP(C62,[1]Длина!$C$5:$I$194,7,0),0)</f>
        <v>340</v>
      </c>
      <c r="I62" s="21">
        <f>IFERROR(IF(H62=0,0,MATCH(H62,'[1]табл для дев'!F$1:F$180,1)),0)</f>
        <v>28</v>
      </c>
      <c r="J62" s="21">
        <f>IFERROR(VLOOKUP(C62,[1]ИтВысота!$C$3:$AH$106,5,0),0)</f>
        <v>0</v>
      </c>
      <c r="K62" s="21">
        <f>IFERROR(IF(J62=0,0,MATCH(J62,'[1]табл для дев'!E$1:E$180,1)),0)</f>
        <v>0</v>
      </c>
      <c r="L62" s="21" t="str">
        <f>IFERROR(VLOOKUP(C62,'[1]Бег 500м'!$C$6:$G$251,5,0),0)</f>
        <v>2,08,8</v>
      </c>
      <c r="M62" s="16">
        <f>IFERROR(IFERROR(VLOOKUP(L62,'[1]табл для дев'!$J$2:$K$181,2,0),VLOOKUP(L62,'[1]табл для дев'!$J$2:$K$181,2,1)-1),0)</f>
        <v>17</v>
      </c>
      <c r="N62" s="16">
        <f t="shared" si="0"/>
        <v>80</v>
      </c>
      <c r="O62" s="16" t="s">
        <v>79</v>
      </c>
      <c r="P62" s="22" t="str">
        <f>VLOOKUP(C62,[1]девочки!$C$2:$F$164,4,0)</f>
        <v>Стихеева Л.В.</v>
      </c>
    </row>
    <row r="63" spans="1:16" x14ac:dyDescent="0.25">
      <c r="A63" s="15">
        <v>60</v>
      </c>
      <c r="B63" s="36">
        <v>40</v>
      </c>
      <c r="C63" s="39" t="s">
        <v>106</v>
      </c>
      <c r="D63" s="28">
        <v>41813</v>
      </c>
      <c r="E63" s="39" t="s">
        <v>21</v>
      </c>
      <c r="F63" s="20">
        <f>IFERROR(VLOOKUP(C63,'[1]Бег 60м'!$C$4:$G330,5,0),0)</f>
        <v>10.8</v>
      </c>
      <c r="G63" s="21">
        <f>IFERROR(IF(F63=0,0,MATCH(F63,'[1]табл для дев'!B$1:B$180,0)),0)</f>
        <v>29</v>
      </c>
      <c r="H63" s="21">
        <f>IFERROR(VLOOKUP(C63,[1]Длина!$C$5:$I$194,7,0),0)</f>
        <v>328</v>
      </c>
      <c r="I63" s="21">
        <f>IFERROR(IF(H63=0,0,MATCH(H63,'[1]табл для дев'!F$1:F$180,1)),0)</f>
        <v>24</v>
      </c>
      <c r="J63" s="21">
        <f>IFERROR(VLOOKUP(C63,[1]ИтВысота!$C$3:$AH$106,5,0),0)</f>
        <v>0</v>
      </c>
      <c r="K63" s="21">
        <f>IFERROR(IF(J63=0,0,MATCH(J63,'[1]табл для дев'!E$1:E$180,1)),0)</f>
        <v>0</v>
      </c>
      <c r="L63" s="21" t="str">
        <f>IFERROR(VLOOKUP(C63,'[1]Бег 500м'!$C$6:$G$251,5,0),0)</f>
        <v>2,07,6</v>
      </c>
      <c r="M63" s="16">
        <f>IFERROR(IFERROR(VLOOKUP(L63,'[1]табл для дев'!$J$2:$K$181,2,0),VLOOKUP(L63,'[1]табл для дев'!$J$2:$K$181,2,1)-1),0)</f>
        <v>19</v>
      </c>
      <c r="N63" s="16">
        <f t="shared" si="0"/>
        <v>72</v>
      </c>
      <c r="O63" s="16" t="s">
        <v>96</v>
      </c>
      <c r="P63" s="22" t="str">
        <f>VLOOKUP(C63,[1]девочки!$C$2:$F$164,4,0)</f>
        <v>Сородоенко А.А.</v>
      </c>
    </row>
    <row r="64" spans="1:16" x14ac:dyDescent="0.25">
      <c r="A64" s="15">
        <v>61</v>
      </c>
      <c r="B64" s="30">
        <v>64</v>
      </c>
      <c r="C64" s="31" t="s">
        <v>105</v>
      </c>
      <c r="D64" s="32">
        <v>41746</v>
      </c>
      <c r="E64" s="33" t="s">
        <v>18</v>
      </c>
      <c r="F64" s="20">
        <f>IFERROR(VLOOKUP(C64,'[1]Бег 60м'!$C$4:$G329,5,0),0)</f>
        <v>10.7</v>
      </c>
      <c r="G64" s="21">
        <f>IFERROR(IF(F64=0,0,MATCH(F64,'[1]табл для дев'!B$1:B$180,0)),0)</f>
        <v>31</v>
      </c>
      <c r="H64" s="21">
        <f>IFERROR(VLOOKUP(C64,[1]Длина!$C$5:$I$194,7,0),0)</f>
        <v>0</v>
      </c>
      <c r="I64" s="21">
        <f>IFERROR(IF(H64=0,0,MATCH(H64,'[1]табл для дев'!F$1:F$180,1)),0)</f>
        <v>0</v>
      </c>
      <c r="J64" s="21">
        <f>IFERROR(VLOOKUP(C64,[1]ИтВысота!$C$3:$AH$106,5,0),0)</f>
        <v>0</v>
      </c>
      <c r="K64" s="21">
        <f>IFERROR(IF(J64=0,0,MATCH(J64,'[1]табл для дев'!E$1:E$180,1)),0)</f>
        <v>0</v>
      </c>
      <c r="L64" s="21" t="str">
        <f>IFERROR(VLOOKUP(C64,'[1]Бег 500м'!$C$6:$G$251,5,0),0)</f>
        <v>1,51,4</v>
      </c>
      <c r="M64" s="16">
        <f>IFERROR(IFERROR(VLOOKUP(L64,'[1]табл для дев'!$J$2:$K$181,2,0),VLOOKUP(L64,'[1]табл для дев'!$J$2:$K$181,2,1)-1),0)</f>
        <v>41</v>
      </c>
      <c r="N64" s="16">
        <f t="shared" si="0"/>
        <v>72</v>
      </c>
      <c r="O64" s="16" t="s">
        <v>96</v>
      </c>
      <c r="P64" s="22" t="str">
        <f>VLOOKUP(C64,[1]девочки!$C$2:$F$164,4,0)</f>
        <v>Сивкова Е.В.</v>
      </c>
    </row>
    <row r="65" spans="1:16" x14ac:dyDescent="0.25">
      <c r="A65" s="15">
        <v>62</v>
      </c>
      <c r="B65" s="46">
        <v>42</v>
      </c>
      <c r="C65" s="39" t="s">
        <v>109</v>
      </c>
      <c r="D65" s="47">
        <v>41699</v>
      </c>
      <c r="E65" s="39" t="s">
        <v>21</v>
      </c>
      <c r="F65" s="20">
        <f>IFERROR(VLOOKUP(C65,'[1]Бег 60м'!$C$4:$G325,5,0),0)</f>
        <v>11</v>
      </c>
      <c r="G65" s="21">
        <f>IFERROR(IF(F65=0,0,MATCH(F65,'[1]табл для дев'!B$1:B$180,0)),0)</f>
        <v>25</v>
      </c>
      <c r="H65" s="21">
        <f>IFERROR(VLOOKUP(C65,[1]Длина!$C$5:$I$194,7,0),0)</f>
        <v>329</v>
      </c>
      <c r="I65" s="21">
        <f>IFERROR(IF(H65=0,0,MATCH(H65,'[1]табл для дев'!F$1:F$180,1)),0)</f>
        <v>24</v>
      </c>
      <c r="J65" s="21">
        <f>IFERROR(VLOOKUP(C65,[1]ИтВысота!$C$3:$AH$106,5,0),0)</f>
        <v>0</v>
      </c>
      <c r="K65" s="21">
        <f>IFERROR(IF(J65=0,0,MATCH(J65,'[1]табл для дев'!E$1:E$180,1)),0)</f>
        <v>0</v>
      </c>
      <c r="L65" s="21" t="str">
        <f>IFERROR(VLOOKUP(C65,'[1]Бег 500м'!$C$6:$G$251,5,0),0)</f>
        <v>2,08,4</v>
      </c>
      <c r="M65" s="16">
        <f>IFERROR(IFERROR(VLOOKUP(L65,'[1]табл для дев'!$J$2:$K$181,2,0),VLOOKUP(L65,'[1]табл для дев'!$J$2:$K$181,2,1)-1),0)</f>
        <v>18</v>
      </c>
      <c r="N65" s="16">
        <f t="shared" si="0"/>
        <v>67</v>
      </c>
      <c r="O65" s="16" t="s">
        <v>96</v>
      </c>
      <c r="P65" s="22" t="str">
        <f>VLOOKUP(C65,[1]девочки!$C$2:$F$164,4,0)</f>
        <v>Сородоенко А.А.</v>
      </c>
    </row>
    <row r="66" spans="1:16" x14ac:dyDescent="0.25">
      <c r="A66" s="15">
        <v>63</v>
      </c>
      <c r="B66" s="16">
        <v>14</v>
      </c>
      <c r="C66" s="29" t="s">
        <v>103</v>
      </c>
      <c r="D66" s="28">
        <v>41740</v>
      </c>
      <c r="E66" s="48" t="s">
        <v>64</v>
      </c>
      <c r="F66" s="20">
        <f>IFERROR(VLOOKUP(C66,'[1]Бег 60м'!$C$4:$G303,5,0),0)</f>
        <v>10.7</v>
      </c>
      <c r="G66" s="21">
        <f>IFERROR(IF(F66=0,0,MATCH(F66,'[1]табл для дев'!B$1:B$180,0)),0)</f>
        <v>31</v>
      </c>
      <c r="H66" s="21">
        <f>IFERROR(VLOOKUP(C66,[1]Длина!$C$5:$I$194,7,0),0)</f>
        <v>0</v>
      </c>
      <c r="I66" s="21">
        <f>IFERROR(IF(H66=0,0,MATCH(H66,'[1]табл для дев'!F$1:F$180,1)),0)</f>
        <v>0</v>
      </c>
      <c r="J66" s="21">
        <f>IFERROR(VLOOKUP(C66,[1]ИтВысота!$C$3:$AH$106,5,0),0)</f>
        <v>0</v>
      </c>
      <c r="K66" s="21">
        <f>IFERROR(IF(J66=0,0,MATCH(J66,'[1]табл для дев'!E$1:E$180,1)),0)</f>
        <v>0</v>
      </c>
      <c r="L66" s="21" t="str">
        <f>IFERROR(VLOOKUP(C66,'[1]Бег 500м'!$C$6:$G$251,5,0),0)</f>
        <v>1,59,2</v>
      </c>
      <c r="M66" s="16">
        <f>IFERROR(IFERROR(VLOOKUP(L66,'[1]табл для дев'!$J$2:$K$181,2,0),VLOOKUP(L66,'[1]табл для дев'!$J$2:$K$181,2,1)-1),0)</f>
        <v>29</v>
      </c>
      <c r="N66" s="16">
        <f t="shared" si="0"/>
        <v>60</v>
      </c>
      <c r="O66" s="16" t="s">
        <v>96</v>
      </c>
      <c r="P66" s="22" t="str">
        <f>VLOOKUP(C66,[1]девочки!$C$2:$F$164,4,0)</f>
        <v>Блещавенко Г.К.</v>
      </c>
    </row>
    <row r="67" spans="1:16" x14ac:dyDescent="0.25">
      <c r="A67" s="15">
        <v>64</v>
      </c>
      <c r="B67" s="46">
        <v>49</v>
      </c>
      <c r="C67" s="39" t="s">
        <v>107</v>
      </c>
      <c r="D67" s="38">
        <v>41793</v>
      </c>
      <c r="E67" s="39" t="s">
        <v>21</v>
      </c>
      <c r="F67" s="20">
        <f>IFERROR(VLOOKUP(C67,'[1]Бег 60м'!$C$4:$G348,5,0),0)</f>
        <v>10.9</v>
      </c>
      <c r="G67" s="26">
        <f>IFERROR(IF(F67=0,0,MATCH(F67,'[1]табл для дев'!B$1:B$180,0)),0)</f>
        <v>27</v>
      </c>
      <c r="H67" s="21">
        <f>IFERROR(VLOOKUP(C67,[1]Длина!$C$5:$I$194,7,0),0)</f>
        <v>0</v>
      </c>
      <c r="I67" s="21">
        <f>IFERROR(IF(H67=0,0,MATCH(H67,'[1]табл для дев'!F$1:F$180,1)),0)</f>
        <v>0</v>
      </c>
      <c r="J67" s="21">
        <f>IFERROR(VLOOKUP(C67,[1]ИтВысота!$C$3:$AH$106,5,0),0)</f>
        <v>0</v>
      </c>
      <c r="K67" s="21">
        <f>IFERROR(IF(J67=0,0,MATCH(J67,'[1]табл для дев'!E$1:E$180,1)),0)</f>
        <v>0</v>
      </c>
      <c r="L67" s="21" t="str">
        <f>IFERROR(VLOOKUP(C67,'[1]Бег 500м'!$C$6:$G$251,5,0),0)</f>
        <v>1,58,9</v>
      </c>
      <c r="M67" s="16">
        <f>IFERROR(IFERROR(VLOOKUP(L67,'[1]табл для дев'!$J$2:$K$181,2,0),VLOOKUP(L67,'[1]табл для дев'!$J$2:$K$181,2,1)-1),0)</f>
        <v>30</v>
      </c>
      <c r="N67" s="16">
        <f t="shared" si="0"/>
        <v>57</v>
      </c>
      <c r="O67" s="16" t="s">
        <v>96</v>
      </c>
      <c r="P67" s="22" t="str">
        <f>VLOOKUP(C67,[1]девочки!$C$2:$F$164,4,0)</f>
        <v>Сородоенко А.А.</v>
      </c>
    </row>
    <row r="68" spans="1:16" ht="26.25" x14ac:dyDescent="0.25">
      <c r="A68" s="15">
        <v>65</v>
      </c>
      <c r="B68" s="36">
        <v>14</v>
      </c>
      <c r="C68" s="31" t="s">
        <v>118</v>
      </c>
      <c r="D68" s="32" t="s">
        <v>119</v>
      </c>
      <c r="E68" s="33" t="s">
        <v>18</v>
      </c>
      <c r="F68" s="20" t="str">
        <f>IFERROR(VLOOKUP(C68,'[1]Бег 60м'!$C$4:$G337,5,0),0)</f>
        <v>н/я</v>
      </c>
      <c r="G68" s="21">
        <f>IFERROR(IF(F68=0,0,MATCH(F68,'[1]табл для дев'!B$1:B$180,0)),0)</f>
        <v>0</v>
      </c>
      <c r="H68" s="21">
        <f>IFERROR(VLOOKUP(C68,[1]Длина!$C$5:$I$194,7,0),0)</f>
        <v>419</v>
      </c>
      <c r="I68" s="21">
        <f>IFERROR(IF(H68=0,0,MATCH(H68,'[1]табл для дев'!F$1:F$180,1)),0)</f>
        <v>56</v>
      </c>
      <c r="J68" s="21">
        <f>IFERROR(VLOOKUP(C68,[1]ИтВысота!$C$3:$AH$106,5,0),0)</f>
        <v>0</v>
      </c>
      <c r="K68" s="21">
        <f>IFERROR(IF(J68=0,0,MATCH(J68,'[1]табл для дев'!E$1:E$180,1)),0)</f>
        <v>0</v>
      </c>
      <c r="L68" s="21" t="str">
        <f>IFERROR(VLOOKUP(C68,'[1]Бег 500м'!$C$6:$G$251,5,0),0)</f>
        <v>н/я</v>
      </c>
      <c r="M68" s="16">
        <f>IFERROR(IFERROR(VLOOKUP(L68,'[1]табл для дев'!$J$2:$K$181,2,0),VLOOKUP(L68,'[1]табл для дев'!$J$2:$K$181,2,1)-1),0)</f>
        <v>0</v>
      </c>
      <c r="N68" s="16">
        <f t="shared" ref="N68:N90" si="1">G68+I68+M68+K68</f>
        <v>56</v>
      </c>
      <c r="O68" s="16" t="s">
        <v>96</v>
      </c>
      <c r="P68" s="22" t="str">
        <f>VLOOKUP(C68,[1]девочки!$C$2:$F$164,4,0)</f>
        <v>Будовских С.В.; Будовских Н.В.</v>
      </c>
    </row>
    <row r="69" spans="1:16" x14ac:dyDescent="0.25">
      <c r="A69" s="15">
        <v>66</v>
      </c>
      <c r="B69" s="36">
        <v>15</v>
      </c>
      <c r="C69" s="51" t="s">
        <v>111</v>
      </c>
      <c r="D69" s="28">
        <v>41760</v>
      </c>
      <c r="E69" s="52" t="s">
        <v>64</v>
      </c>
      <c r="F69" s="20">
        <f>IFERROR(VLOOKUP(C69,'[1]Бег 60м'!$C$4:$G293,5,0),0)</f>
        <v>11.3</v>
      </c>
      <c r="G69" s="21">
        <f>IFERROR(IF(F69=0,0,MATCH(F69,'[1]табл для дев'!B$1:B$180,0)),0)</f>
        <v>19</v>
      </c>
      <c r="H69" s="21">
        <f>IFERROR(VLOOKUP(C69,[1]Длина!$C$5:$I$194,7,0),0)</f>
        <v>306</v>
      </c>
      <c r="I69" s="21">
        <f>IFERROR(IF(H69=0,0,MATCH(H69,'[1]табл для дев'!F$1:F$180,1)),0)</f>
        <v>17</v>
      </c>
      <c r="J69" s="21">
        <f>IFERROR(VLOOKUP(C69,[1]ИтВысота!$C$3:$AH$106,5,0),0)</f>
        <v>0</v>
      </c>
      <c r="K69" s="21">
        <f>IFERROR(IF(J69=0,0,MATCH(J69,'[1]табл для дев'!E$1:E$180,1)),0)</f>
        <v>0</v>
      </c>
      <c r="L69" s="21" t="str">
        <f>IFERROR(VLOOKUP(C69,'[1]Бег 500м'!$C$6:$G$251,5,0),0)</f>
        <v>2,08,3</v>
      </c>
      <c r="M69" s="16">
        <f>IFERROR(IFERROR(VLOOKUP(L69,'[1]табл для дев'!$J$2:$K$181,2,0),VLOOKUP(L69,'[1]табл для дев'!$J$2:$K$181,2,1)-1),0)</f>
        <v>18</v>
      </c>
      <c r="N69" s="16">
        <f t="shared" si="1"/>
        <v>54</v>
      </c>
      <c r="O69" s="16" t="s">
        <v>96</v>
      </c>
      <c r="P69" s="22" t="str">
        <f>VLOOKUP(C69,[1]девочки!$C$2:$F$164,4,0)</f>
        <v>Блещавенко Г.К.</v>
      </c>
    </row>
    <row r="70" spans="1:16" x14ac:dyDescent="0.25">
      <c r="A70" s="15">
        <v>67</v>
      </c>
      <c r="B70" s="23">
        <v>35</v>
      </c>
      <c r="C70" s="24" t="s">
        <v>102</v>
      </c>
      <c r="D70" s="45">
        <v>41311</v>
      </c>
      <c r="E70" s="33" t="s">
        <v>74</v>
      </c>
      <c r="F70" s="20">
        <f>IFERROR(VLOOKUP(C70,'[1]Бег 60м'!$C$4:$G345,5,0),0)</f>
        <v>10.6</v>
      </c>
      <c r="G70" s="21">
        <f>IFERROR(IF(F70=0,0,MATCH(F70,'[1]табл для дев'!B$1:B$180,0)),0)</f>
        <v>33</v>
      </c>
      <c r="H70" s="21">
        <f>IFERROR(VLOOKUP(C70,[1]Длина!$C$5:$I$194,7,0),0)</f>
        <v>0</v>
      </c>
      <c r="I70" s="21">
        <f>IFERROR(IF(H70=0,0,MATCH(H70,'[1]табл для дев'!F$1:F$180,1)),0)</f>
        <v>0</v>
      </c>
      <c r="J70" s="21">
        <f>IFERROR(VLOOKUP(C70,[1]ИтВысота!$C$3:$AH$106,5,0),0)</f>
        <v>0</v>
      </c>
      <c r="K70" s="21">
        <f>IFERROR(IF(J70=0,0,MATCH(J70,'[1]табл для дев'!E$1:E$180,1)),0)</f>
        <v>0</v>
      </c>
      <c r="L70" s="21" t="str">
        <f>IFERROR(VLOOKUP(C70,'[1]Бег 500м'!$C$6:$G$251,5,0),0)</f>
        <v>н/я</v>
      </c>
      <c r="M70" s="16">
        <f>IFERROR(IFERROR(VLOOKUP(L70,'[1]табл для дев'!$J$2:$K$181,2,0),VLOOKUP(L70,'[1]табл для дев'!$J$2:$K$181,2,1)-1),0)</f>
        <v>0</v>
      </c>
      <c r="N70" s="16">
        <f t="shared" si="1"/>
        <v>33</v>
      </c>
      <c r="O70" s="16" t="s">
        <v>96</v>
      </c>
      <c r="P70" s="22" t="str">
        <f>VLOOKUP(C70,[1]девочки!$C$2:$F$164,4,0)</f>
        <v>Сорокина Е.И.</v>
      </c>
    </row>
    <row r="71" spans="1:16" x14ac:dyDescent="0.25">
      <c r="A71" s="15">
        <v>68</v>
      </c>
      <c r="B71" s="16">
        <v>11</v>
      </c>
      <c r="C71" s="29" t="s">
        <v>113</v>
      </c>
      <c r="D71" s="28">
        <v>41994</v>
      </c>
      <c r="E71" s="19" t="s">
        <v>44</v>
      </c>
      <c r="F71" s="20">
        <f>IFERROR(VLOOKUP(C71,'[1]Бег 60м'!$C$4:$G319,5,0),0)</f>
        <v>11.5</v>
      </c>
      <c r="G71" s="21">
        <f>IFERROR(IF(F71=0,0,MATCH(F71,'[1]табл для дев'!B$1:B$180,0)),0)</f>
        <v>15</v>
      </c>
      <c r="H71" s="21">
        <f>IFERROR(VLOOKUP(C71,[1]Длина!$C$5:$I$194,7,0),0)</f>
        <v>0</v>
      </c>
      <c r="I71" s="21">
        <f>IFERROR(IF(H71=0,0,MATCH(H71,'[1]табл для дев'!F$1:F$180,1)),0)</f>
        <v>0</v>
      </c>
      <c r="J71" s="21">
        <f>IFERROR(VLOOKUP(C71,[1]ИтВысота!$C$3:$AH$106,5,0),0)</f>
        <v>0</v>
      </c>
      <c r="K71" s="21">
        <f>IFERROR(IF(J71=0,0,MATCH(J71,'[1]табл для дев'!E$1:E$180,1)),0)</f>
        <v>0</v>
      </c>
      <c r="L71" s="21" t="str">
        <f>IFERROR(VLOOKUP(C71,'[1]Бег 500м'!$C$6:$G$251,5,0),0)</f>
        <v>2,14,1</v>
      </c>
      <c r="M71" s="16">
        <f>IFERROR(IFERROR(VLOOKUP(L71,'[1]табл для дев'!$J$2:$K$181,2,0),VLOOKUP(L71,'[1]табл для дев'!$J$2:$K$181,2,1)-1),0)</f>
        <v>13</v>
      </c>
      <c r="N71" s="16">
        <f t="shared" si="1"/>
        <v>28</v>
      </c>
      <c r="O71" s="16" t="s">
        <v>96</v>
      </c>
      <c r="P71" s="22" t="str">
        <f>VLOOKUP(C71,[1]девочки!$C$2:$F$164,4,0)</f>
        <v>Василенко И.М. Спицкая Д.В.</v>
      </c>
    </row>
    <row r="72" spans="1:16" x14ac:dyDescent="0.25">
      <c r="A72" s="15">
        <v>69</v>
      </c>
      <c r="B72" s="23">
        <v>9</v>
      </c>
      <c r="C72" s="24" t="s">
        <v>110</v>
      </c>
      <c r="D72" s="45">
        <v>41468</v>
      </c>
      <c r="E72" s="33" t="s">
        <v>74</v>
      </c>
      <c r="F72" s="20">
        <f>IFERROR(VLOOKUP(C72,'[1]Бег 60м'!$C$4:$G364,5,0),0)</f>
        <v>11</v>
      </c>
      <c r="G72" s="21">
        <f>IFERROR(IF(F72=0,0,MATCH(F72,'[1]табл для дев'!B$1:B$180,0)),0)</f>
        <v>25</v>
      </c>
      <c r="H72" s="21">
        <f>IFERROR(VLOOKUP(C72,[1]Длина!$C$5:$I$194,7,0),0)</f>
        <v>0</v>
      </c>
      <c r="I72" s="21">
        <f>IFERROR(IF(H72=0,0,MATCH(H72,'[1]табл для дев'!F$1:F$180,1)),0)</f>
        <v>0</v>
      </c>
      <c r="J72" s="21">
        <f>IFERROR(VLOOKUP(C72,[1]ИтВысота!$C$3:$AH$106,5,0),0)</f>
        <v>0</v>
      </c>
      <c r="K72" s="21">
        <f>IFERROR(IF(J72=0,0,MATCH(J72,'[1]табл для дев'!E$1:E$180,1)),0)</f>
        <v>0</v>
      </c>
      <c r="L72" s="21" t="str">
        <f>IFERROR(VLOOKUP(C72,'[1]Бег 500м'!$C$6:$G$251,5,0),0)</f>
        <v>2,24,9</v>
      </c>
      <c r="M72" s="16">
        <f>IFERROR(IFERROR(VLOOKUP(L72,'[1]табл для дев'!$J$2:$K$181,2,0),VLOOKUP(L72,'[1]табл для дев'!$J$2:$K$181,2,1)-1),0)</f>
        <v>0</v>
      </c>
      <c r="N72" s="16">
        <f t="shared" si="1"/>
        <v>25</v>
      </c>
      <c r="O72" s="16" t="s">
        <v>96</v>
      </c>
      <c r="P72" s="22" t="str">
        <f>VLOOKUP(C72,[1]девочки!$C$2:$F$164,4,0)</f>
        <v>Сорокина Е.И.</v>
      </c>
    </row>
    <row r="73" spans="1:16" x14ac:dyDescent="0.25">
      <c r="A73" s="15">
        <v>70</v>
      </c>
      <c r="B73" s="30">
        <v>67</v>
      </c>
      <c r="C73" s="31" t="s">
        <v>121</v>
      </c>
      <c r="D73" s="32">
        <v>41796</v>
      </c>
      <c r="E73" s="33" t="s">
        <v>18</v>
      </c>
      <c r="F73" s="20" t="str">
        <f>IFERROR(VLOOKUP(C73,'[1]Бег 60м'!$C$4:$G341,5,0),0)</f>
        <v>н/я</v>
      </c>
      <c r="G73" s="26">
        <f>IFERROR(IF(F73=0,0,MATCH(F73,'[1]табл для дев'!B$1:B$180,0)),0)</f>
        <v>0</v>
      </c>
      <c r="H73" s="21">
        <f>IFERROR(VLOOKUP(C73,[1]Длина!$C$5:$I$194,7,0),0)</f>
        <v>324</v>
      </c>
      <c r="I73" s="21">
        <f>IFERROR(IF(H73=0,0,MATCH(H73,'[1]табл для дев'!F$1:F$180,1)),0)</f>
        <v>23</v>
      </c>
      <c r="J73" s="21">
        <f>IFERROR(VLOOKUP(C73,[1]ИтВысота!$C$3:$AH$106,5,0),0)</f>
        <v>0</v>
      </c>
      <c r="K73" s="21">
        <f>IFERROR(IF(J73=0,0,MATCH(J73,'[1]табл для дев'!E$1:E$180,1)),0)</f>
        <v>0</v>
      </c>
      <c r="L73" s="21" t="str">
        <f>IFERROR(VLOOKUP(C73,'[1]Бег 500м'!$C$6:$G$251,5,0),0)</f>
        <v>н/я</v>
      </c>
      <c r="M73" s="16">
        <f>IFERROR(IFERROR(VLOOKUP(L73,'[1]табл для дев'!$J$2:$K$181,2,0),VLOOKUP(L73,'[1]табл для дев'!$J$2:$K$181,2,1)-1),0)</f>
        <v>0</v>
      </c>
      <c r="N73" s="16">
        <f t="shared" si="1"/>
        <v>23</v>
      </c>
      <c r="O73" s="16" t="s">
        <v>96</v>
      </c>
      <c r="P73" s="22" t="str">
        <f>VLOOKUP(C73,[1]девочки!$C$2:$F$164,4,0)</f>
        <v>Сивкова Е.В.</v>
      </c>
    </row>
    <row r="74" spans="1:16" x14ac:dyDescent="0.25">
      <c r="A74" s="15">
        <v>71</v>
      </c>
      <c r="B74" s="46">
        <v>58</v>
      </c>
      <c r="C74" s="39" t="s">
        <v>117</v>
      </c>
      <c r="D74" s="47">
        <v>41773</v>
      </c>
      <c r="E74" s="39" t="s">
        <v>21</v>
      </c>
      <c r="F74" s="20" t="str">
        <f>IFERROR(VLOOKUP(C74,'[1]Бег 60м'!$C$4:$G334,5,0),0)</f>
        <v>н/я</v>
      </c>
      <c r="G74" s="26">
        <f>IFERROR(IF(F74=0,0,MATCH(F74,'[1]табл для дев'!B$1:B$180,0)),0)</f>
        <v>0</v>
      </c>
      <c r="H74" s="21">
        <f>IFERROR(VLOOKUP(C74,[1]Длина!$C$5:$I$194,7,0),0)</f>
        <v>312</v>
      </c>
      <c r="I74" s="21">
        <f>IFERROR(IF(H74=0,0,MATCH(H74,'[1]табл для дев'!F$1:F$180,1)),0)</f>
        <v>19</v>
      </c>
      <c r="J74" s="21">
        <f>IFERROR(VLOOKUP(C74,[1]ИтВысота!$C$3:$AH$106,5,0),0)</f>
        <v>0</v>
      </c>
      <c r="K74" s="21">
        <f>IFERROR(IF(J74=0,0,MATCH(J74,'[1]табл для дев'!E$1:E$180,1)),0)</f>
        <v>0</v>
      </c>
      <c r="L74" s="21" t="str">
        <f>IFERROR(VLOOKUP(C74,'[1]Бег 500м'!$C$6:$G$251,5,0),0)</f>
        <v>н/я</v>
      </c>
      <c r="M74" s="16">
        <f>IFERROR(IFERROR(VLOOKUP(L74,'[1]табл для дев'!$J$2:$K$181,2,0),VLOOKUP(L74,'[1]табл для дев'!$J$2:$K$181,2,1)-1),0)</f>
        <v>0</v>
      </c>
      <c r="N74" s="16">
        <f t="shared" si="1"/>
        <v>19</v>
      </c>
      <c r="O74" s="16" t="s">
        <v>96</v>
      </c>
      <c r="P74" s="22" t="str">
        <f>VLOOKUP(C74,[1]девочки!$C$2:$F$164,4,0)</f>
        <v>Сородоенко А.А.</v>
      </c>
    </row>
    <row r="75" spans="1:16" x14ac:dyDescent="0.25">
      <c r="A75" s="15">
        <v>72</v>
      </c>
      <c r="B75" s="46">
        <v>41</v>
      </c>
      <c r="C75" s="34" t="s">
        <v>112</v>
      </c>
      <c r="D75" s="38">
        <v>41747</v>
      </c>
      <c r="E75" s="39" t="s">
        <v>21</v>
      </c>
      <c r="F75" s="20">
        <f>IFERROR(VLOOKUP(C75,'[1]Бег 60м'!$C$4:$G343,5,0),0)</f>
        <v>11.5</v>
      </c>
      <c r="G75" s="26">
        <f>IFERROR(IF(F75=0,0,MATCH(F75,'[1]табл для дев'!B$1:B$180,0)),0)</f>
        <v>15</v>
      </c>
      <c r="H75" s="21">
        <f>IFERROR(VLOOKUP(C75,[1]Длина!$C$5:$I$194,7,0),0)</f>
        <v>0</v>
      </c>
      <c r="I75" s="21">
        <f>IFERROR(IF(H75=0,0,MATCH(H75,'[1]табл для дев'!F$1:F$180,1)),0)</f>
        <v>0</v>
      </c>
      <c r="J75" s="21">
        <f>IFERROR(VLOOKUP(C75,[1]ИтВысота!$C$3:$AH$106,5,0),0)</f>
        <v>0</v>
      </c>
      <c r="K75" s="21">
        <f>IFERROR(IF(J75=0,0,MATCH(J75,'[1]табл для дев'!E$1:E$180,1)),0)</f>
        <v>0</v>
      </c>
      <c r="L75" s="21" t="str">
        <f>IFERROR(VLOOKUP(C75,'[1]Бег 500м'!$C$6:$G$251,5,0),0)</f>
        <v>2,28,8</v>
      </c>
      <c r="M75" s="16">
        <f>IFERROR(IFERROR(VLOOKUP(L75,'[1]табл для дев'!$J$2:$K$181,2,0),VLOOKUP(L75,'[1]табл для дев'!$J$2:$K$181,2,1)-1),0)</f>
        <v>0</v>
      </c>
      <c r="N75" s="16">
        <f t="shared" si="1"/>
        <v>15</v>
      </c>
      <c r="O75" s="16" t="s">
        <v>96</v>
      </c>
      <c r="P75" s="22" t="str">
        <f>VLOOKUP(C75,[1]девочки!$C$2:$F$164,4,0)</f>
        <v>Сородоенко А.А.</v>
      </c>
    </row>
    <row r="76" spans="1:16" x14ac:dyDescent="0.25">
      <c r="A76" s="15" t="s">
        <v>114</v>
      </c>
      <c r="B76" s="23">
        <v>464</v>
      </c>
      <c r="C76" s="49" t="s">
        <v>123</v>
      </c>
      <c r="D76" s="50">
        <v>41669</v>
      </c>
      <c r="E76" s="19" t="s">
        <v>21</v>
      </c>
      <c r="F76" s="20">
        <f>IFERROR(VLOOKUP(C76,'[1]Бег 60м'!$C$4:$G287,5,0),0)</f>
        <v>0</v>
      </c>
      <c r="G76" s="21">
        <f>IFERROR(IF(F76=0,0,MATCH(F76,'[1]табл для дев'!B$1:B$180,0)),0)</f>
        <v>0</v>
      </c>
      <c r="H76" s="21">
        <v>0</v>
      </c>
      <c r="I76" s="21">
        <f>IFERROR(IF(H76=0,0,MATCH(H76,'[1]табл для дев'!F$1:F$180,1)),0)</f>
        <v>0</v>
      </c>
      <c r="J76" s="21">
        <f>IFERROR(VLOOKUP(C76,[1]ИтВысота!$C$3:$AH$106,5,0),0)</f>
        <v>0</v>
      </c>
      <c r="K76" s="21">
        <f>IFERROR(IF(J76=0,0,MATCH(J76,'[1]табл для дев'!E$1:E$180,1)),0)</f>
        <v>0</v>
      </c>
      <c r="L76" s="21">
        <f>IFERROR(VLOOKUP(C76,'[1]Бег 500м'!$C$6:$G$251,5,0),0)</f>
        <v>0</v>
      </c>
      <c r="M76" s="16">
        <f>IFERROR(IFERROR(VLOOKUP(L76,'[1]табл для дев'!$J$2:$K$181,2,0),VLOOKUP(L76,'[1]табл для дев'!$J$2:$K$181,2,1)-1),0)</f>
        <v>0</v>
      </c>
      <c r="N76" s="16">
        <f t="shared" si="1"/>
        <v>0</v>
      </c>
      <c r="O76" s="16"/>
      <c r="P76" s="22" t="str">
        <f>VLOOKUP(C76,[1]девочки!$C$2:$F$164,4,0)</f>
        <v>Шевелева Ю.А.</v>
      </c>
    </row>
    <row r="77" spans="1:16" x14ac:dyDescent="0.25">
      <c r="A77" s="15" t="s">
        <v>114</v>
      </c>
      <c r="B77" s="16">
        <v>96</v>
      </c>
      <c r="C77" s="29" t="s">
        <v>129</v>
      </c>
      <c r="D77" s="28">
        <v>41430</v>
      </c>
      <c r="E77" s="19" t="s">
        <v>28</v>
      </c>
      <c r="F77" s="20">
        <f>IFERROR(VLOOKUP(C77,'[1]Бег 60м'!$C$4:$G294,5,0),0)</f>
        <v>0</v>
      </c>
      <c r="G77" s="21">
        <f>IFERROR(IF(F77=0,0,MATCH(F77,'[1]табл для дев'!B$1:B$180,0)),0)</f>
        <v>0</v>
      </c>
      <c r="H77" s="21">
        <v>0</v>
      </c>
      <c r="I77" s="21">
        <f>IFERROR(IF(H77=0,0,MATCH(H77,'[1]табл для дев'!F$1:F$180,1)),0)</f>
        <v>0</v>
      </c>
      <c r="J77" s="21">
        <f>IFERROR(VLOOKUP(C77,[1]ИтВысота!$C$3:$AH$106,5,0),0)</f>
        <v>0</v>
      </c>
      <c r="K77" s="21">
        <f>IFERROR(IF(J77=0,0,MATCH(J77,'[1]табл для дев'!E$1:E$180,1)),0)</f>
        <v>0</v>
      </c>
      <c r="L77" s="21">
        <f>IFERROR(VLOOKUP(C77,'[1]Бег 500м'!$C$6:$G$251,5,0),0)</f>
        <v>0</v>
      </c>
      <c r="M77" s="16">
        <f>IFERROR(IFERROR(VLOOKUP(L77,'[1]табл для дев'!$J$2:$K$181,2,0),VLOOKUP(L77,'[1]табл для дев'!$J$2:$K$181,2,1)-1),0)</f>
        <v>0</v>
      </c>
      <c r="N77" s="16">
        <f t="shared" si="1"/>
        <v>0</v>
      </c>
      <c r="O77" s="16"/>
      <c r="P77" s="22" t="str">
        <f>VLOOKUP(C77,[1]девочки!$C$2:$F$164,4,0)</f>
        <v>Денисов А.А.</v>
      </c>
    </row>
    <row r="78" spans="1:16" x14ac:dyDescent="0.25">
      <c r="A78" s="15" t="s">
        <v>114</v>
      </c>
      <c r="B78" s="30">
        <v>35</v>
      </c>
      <c r="C78" s="31" t="s">
        <v>125</v>
      </c>
      <c r="D78" s="32">
        <v>41464</v>
      </c>
      <c r="E78" s="33" t="s">
        <v>18</v>
      </c>
      <c r="F78" s="20">
        <f>IFERROR(VLOOKUP(C78,'[1]Бег 60м'!$C$4:$G301,5,0),0)</f>
        <v>0</v>
      </c>
      <c r="G78" s="26">
        <f>IFERROR(IF(F78=0,0,MATCH(F78,'[1]табл для дев'!B$1:B$180,0)),0)</f>
        <v>0</v>
      </c>
      <c r="H78" s="21">
        <v>0</v>
      </c>
      <c r="I78" s="21">
        <f>IFERROR(IF(H78=0,0,MATCH(H78,'[1]табл для дев'!F$1:F$180,1)),0)</f>
        <v>0</v>
      </c>
      <c r="J78" s="21">
        <f>IFERROR(VLOOKUP(C78,[1]ИтВысота!$C$3:$AH$106,5,0),0)</f>
        <v>0</v>
      </c>
      <c r="K78" s="21">
        <f>IFERROR(IF(J78=0,0,MATCH(J78,'[1]табл для дев'!E$1:E$180,1)),0)</f>
        <v>0</v>
      </c>
      <c r="L78" s="21">
        <f>IFERROR(VLOOKUP(C78,'[1]Бег 500м'!$C$6:$G$251,5,0),0)</f>
        <v>0</v>
      </c>
      <c r="M78" s="16">
        <f>IFERROR(IFERROR(VLOOKUP(L78,'[1]табл для дев'!$J$2:$K$181,2,0),VLOOKUP(L78,'[1]табл для дев'!$J$2:$K$181,2,1)-1),0)</f>
        <v>0</v>
      </c>
      <c r="N78" s="16">
        <f t="shared" si="1"/>
        <v>0</v>
      </c>
      <c r="O78" s="16"/>
      <c r="P78" s="22" t="str">
        <f>VLOOKUP(C78,[1]девочки!$C$2:$F$164,4,0)</f>
        <v>Сивкова Е.В.</v>
      </c>
    </row>
    <row r="79" spans="1:16" x14ac:dyDescent="0.25">
      <c r="A79" s="15" t="s">
        <v>114</v>
      </c>
      <c r="B79" s="23">
        <v>63</v>
      </c>
      <c r="C79" s="24" t="s">
        <v>214</v>
      </c>
      <c r="D79" s="25">
        <v>41429</v>
      </c>
      <c r="E79" s="19" t="s">
        <v>21</v>
      </c>
      <c r="F79" s="20">
        <f>IFERROR(VLOOKUP(C79,'[1]Бег 60м'!$C$4:$G306,5,0),0)</f>
        <v>0</v>
      </c>
      <c r="G79" s="26">
        <f>IFERROR(IF(F79=0,0,MATCH(F79,'[1]табл для дев'!B$1:B$180,0)),0)</f>
        <v>0</v>
      </c>
      <c r="H79" s="21">
        <f>IFERROR(VLOOKUP(C79,[1]Длина!$C$5:$I$194,7,0),0)</f>
        <v>0</v>
      </c>
      <c r="I79" s="21">
        <f>IFERROR(IF(H79=0,0,MATCH(H79,'[1]табл для дев'!F$1:F$180,1)),0)</f>
        <v>0</v>
      </c>
      <c r="J79" s="21">
        <f>IFERROR(VLOOKUP(C79,[1]ИтВысота!$C$3:$AH$106,5,0),0)</f>
        <v>0</v>
      </c>
      <c r="K79" s="21">
        <f>IFERROR(IF(J79=0,0,MATCH(J79,'[1]табл для дев'!E$1:E$180,1)),0)</f>
        <v>0</v>
      </c>
      <c r="L79" s="21">
        <f>IFERROR(VLOOKUP(C79,'[1]Бег 500м'!$C$6:$G$251,5,0),0)</f>
        <v>0</v>
      </c>
      <c r="M79" s="16">
        <f>IFERROR(IFERROR(VLOOKUP(L79,'[1]табл для дев'!$J$2:$K$181,2,0),VLOOKUP(L79,'[1]табл для дев'!$J$2:$K$181,2,1)-1),0)</f>
        <v>0</v>
      </c>
      <c r="N79" s="16">
        <f t="shared" si="1"/>
        <v>0</v>
      </c>
      <c r="O79" s="16"/>
      <c r="P79" s="22" t="str">
        <f>VLOOKUP(C79,[1]девочки!$C$2:$F$164,4,0)</f>
        <v>Белозерова Н.Г.</v>
      </c>
    </row>
    <row r="80" spans="1:16" x14ac:dyDescent="0.25">
      <c r="A80" s="15" t="s">
        <v>114</v>
      </c>
      <c r="B80" s="16">
        <v>12</v>
      </c>
      <c r="C80" s="29" t="s">
        <v>131</v>
      </c>
      <c r="D80" s="28">
        <v>41466</v>
      </c>
      <c r="E80" s="19" t="s">
        <v>28</v>
      </c>
      <c r="F80" s="20">
        <f>IFERROR(VLOOKUP(C80,'[1]Бег 60м'!$C$4:$G305,5,0),0)</f>
        <v>0</v>
      </c>
      <c r="G80" s="21">
        <f>IFERROR(IF(F80=0,0,MATCH(F80,'[1]табл для дев'!B$1:B$180,0)),0)</f>
        <v>0</v>
      </c>
      <c r="H80" s="21">
        <v>0</v>
      </c>
      <c r="I80" s="21">
        <f>IFERROR(IF(H80=0,0,MATCH(H80,'[1]табл для дев'!F$1:F$180,1)),0)</f>
        <v>0</v>
      </c>
      <c r="J80" s="21">
        <f>IFERROR(VLOOKUP(C80,[1]ИтВысота!$C$3:$AH$106,5,0),0)</f>
        <v>0</v>
      </c>
      <c r="K80" s="21">
        <f>IFERROR(IF(J80=0,0,MATCH(J80,'[1]табл для дев'!E$1:E$180,1)),0)</f>
        <v>0</v>
      </c>
      <c r="L80" s="21">
        <f>IFERROR(VLOOKUP(C80,'[1]Бег 500м'!$C$6:$G$251,5,0),0)</f>
        <v>0</v>
      </c>
      <c r="M80" s="16">
        <f>IFERROR(IFERROR(VLOOKUP(L80,'[1]табл для дев'!$J$2:$K$181,2,0),VLOOKUP(L80,'[1]табл для дев'!$J$2:$K$181,2,1)-1),0)</f>
        <v>0</v>
      </c>
      <c r="N80" s="16">
        <f t="shared" si="1"/>
        <v>0</v>
      </c>
      <c r="O80" s="16"/>
      <c r="P80" s="22" t="str">
        <f>VLOOKUP(C80,[1]девочки!$C$2:$F$164,4,0)</f>
        <v>Денисов А.А.</v>
      </c>
    </row>
    <row r="81" spans="1:16" x14ac:dyDescent="0.25">
      <c r="A81" s="15" t="s">
        <v>114</v>
      </c>
      <c r="B81" s="53">
        <v>196</v>
      </c>
      <c r="C81" s="27" t="s">
        <v>115</v>
      </c>
      <c r="D81" s="16" t="s">
        <v>116</v>
      </c>
      <c r="E81" s="19" t="s">
        <v>13</v>
      </c>
      <c r="F81" s="20" t="str">
        <f>IFERROR(VLOOKUP(C81,'[1]Бег 60м'!$C$4:$G314,5,0),0)</f>
        <v>н/я</v>
      </c>
      <c r="G81" s="26">
        <f>IFERROR(IF(F81=0,0,MATCH(F81,'[1]табл для дев'!B$1:B$180,0)),0)</f>
        <v>0</v>
      </c>
      <c r="H81" s="21">
        <f>IFERROR(VLOOKUP(C81,[1]Длина!$C$5:$I$194,7,0),0)</f>
        <v>0</v>
      </c>
      <c r="I81" s="21">
        <f>IFERROR(IF(H81=0,0,MATCH(H81,'[1]табл для дев'!F$1:F$180,1)),0)</f>
        <v>0</v>
      </c>
      <c r="J81" s="21" t="str">
        <f>IFERROR(VLOOKUP(C81,[1]ИтВысота!$C$3:$AH$106,5,0),0)</f>
        <v>н/я</v>
      </c>
      <c r="K81" s="21">
        <f>IFERROR(IF(J81=0,0,MATCH(J81,'[1]табл для дев'!E$1:E$180,1)),0)</f>
        <v>0</v>
      </c>
      <c r="L81" s="21">
        <f>IFERROR(VLOOKUP(C81,'[1]Бег 500м'!$C$6:$G$251,5,0),0)</f>
        <v>0</v>
      </c>
      <c r="M81" s="16">
        <f>IFERROR(IFERROR(VLOOKUP(L81,'[1]табл для дев'!$J$2:$K$181,2,0),VLOOKUP(L81,'[1]табл для дев'!$J$2:$K$181,2,1)-1),0)</f>
        <v>0</v>
      </c>
      <c r="N81" s="16">
        <f t="shared" si="1"/>
        <v>0</v>
      </c>
      <c r="O81" s="16"/>
      <c r="P81" s="22" t="str">
        <f>VLOOKUP(C81,[1]девочки!$C$2:$F$164,4,0)</f>
        <v>Стихеева Л.В.</v>
      </c>
    </row>
    <row r="82" spans="1:16" x14ac:dyDescent="0.25">
      <c r="A82" s="15" t="s">
        <v>114</v>
      </c>
      <c r="B82" s="54">
        <v>61</v>
      </c>
      <c r="C82" s="24" t="s">
        <v>120</v>
      </c>
      <c r="D82" s="28">
        <v>41603</v>
      </c>
      <c r="E82" s="19" t="s">
        <v>21</v>
      </c>
      <c r="F82" s="20" t="str">
        <f>IFERROR(VLOOKUP(C82,'[1]Бег 60м'!$C$4:$G318,5,0),0)</f>
        <v>н/я</v>
      </c>
      <c r="G82" s="21">
        <f>IFERROR(IF(F82=0,0,MATCH(F82,'[1]табл для дев'!B$1:B$180,0)),0)</f>
        <v>0</v>
      </c>
      <c r="H82" s="21">
        <f>IFERROR(VLOOKUP(C82,[1]Длина!$C$5:$I$194,7,0),0)</f>
        <v>0</v>
      </c>
      <c r="I82" s="21">
        <f>IFERROR(IF(H82=0,0,MATCH(H82,'[1]табл для дев'!F$1:F$180,1)),0)</f>
        <v>0</v>
      </c>
      <c r="J82" s="21">
        <f>IFERROR(VLOOKUP(C82,[1]ИтВысота!$C$3:$AH$106,5,0),0)</f>
        <v>0</v>
      </c>
      <c r="K82" s="21">
        <f>IFERROR(IF(J82=0,0,MATCH(J82,'[1]табл для дев'!E$1:E$180,1)),0)</f>
        <v>0</v>
      </c>
      <c r="L82" s="21">
        <f>IFERROR(VLOOKUP(C82,'[1]Бег 500м'!$C$6:$G$251,5,0),0)</f>
        <v>0</v>
      </c>
      <c r="M82" s="16">
        <f>IFERROR(IFERROR(VLOOKUP(L82,'[1]табл для дев'!$J$2:$K$181,2,0),VLOOKUP(L82,'[1]табл для дев'!$J$2:$K$181,2,1)-1),0)</f>
        <v>0</v>
      </c>
      <c r="N82" s="16">
        <f t="shared" si="1"/>
        <v>0</v>
      </c>
      <c r="O82" s="16"/>
      <c r="P82" s="22" t="str">
        <f>VLOOKUP(C82,[1]девочки!$C$2:$F$164,4,0)</f>
        <v>Сородоенко А.А.</v>
      </c>
    </row>
    <row r="83" spans="1:16" x14ac:dyDescent="0.25">
      <c r="A83" s="15" t="s">
        <v>114</v>
      </c>
      <c r="B83" s="55">
        <v>10</v>
      </c>
      <c r="C83" s="56" t="s">
        <v>127</v>
      </c>
      <c r="D83" s="57">
        <v>41697</v>
      </c>
      <c r="E83" s="58" t="s">
        <v>24</v>
      </c>
      <c r="F83" s="20">
        <f>IFERROR(VLOOKUP(C83,'[1]Бег 60м'!$C$4:$G319,5,0),0)</f>
        <v>0</v>
      </c>
      <c r="G83" s="26">
        <f>IFERROR(IF(F83=0,0,MATCH(F83,'[1]табл для дев'!B$1:B$180,0)),0)</f>
        <v>0</v>
      </c>
      <c r="H83" s="21">
        <v>0</v>
      </c>
      <c r="I83" s="21">
        <f>IFERROR(IF(H83=0,0,MATCH(H83,'[1]табл для дев'!F$1:F$180,1)),0)</f>
        <v>0</v>
      </c>
      <c r="J83" s="21">
        <f>IFERROR(VLOOKUP(C83,[1]ИтВысота!$C$3:$AH$106,5,0),0)</f>
        <v>0</v>
      </c>
      <c r="K83" s="21">
        <f>IFERROR(IF(J83=0,0,MATCH(J83,'[1]табл для дев'!E$1:E$180,1)),0)</f>
        <v>0</v>
      </c>
      <c r="L83" s="21">
        <f>IFERROR(VLOOKUP(C83,'[1]Бег 500м'!$C$6:$G$251,5,0),0)</f>
        <v>0</v>
      </c>
      <c r="M83" s="16">
        <f>IFERROR(IFERROR(VLOOKUP(L83,'[1]табл для дев'!$J$2:$K$181,2,0),VLOOKUP(L83,'[1]табл для дев'!$J$2:$K$181,2,1)-1),0)</f>
        <v>0</v>
      </c>
      <c r="N83" s="16">
        <f t="shared" si="1"/>
        <v>0</v>
      </c>
      <c r="O83" s="16"/>
      <c r="P83" s="22" t="str">
        <f>VLOOKUP(C83,[1]девочки!$C$2:$F$164,4,0)</f>
        <v>Клейн А.В.</v>
      </c>
    </row>
    <row r="84" spans="1:16" x14ac:dyDescent="0.25">
      <c r="A84" s="15" t="s">
        <v>114</v>
      </c>
      <c r="B84" s="59">
        <v>95</v>
      </c>
      <c r="C84" s="60" t="s">
        <v>128</v>
      </c>
      <c r="D84" s="61">
        <v>41312</v>
      </c>
      <c r="E84" s="62" t="s">
        <v>28</v>
      </c>
      <c r="F84" s="20">
        <f>IFERROR(VLOOKUP(C84,'[1]Бег 60м'!$C$4:$G320,5,0),0)</f>
        <v>0</v>
      </c>
      <c r="G84" s="21">
        <f>IFERROR(IF(F84=0,0,MATCH(F84,'[1]табл для дев'!B$1:B$180,0)),0)</f>
        <v>0</v>
      </c>
      <c r="H84" s="21">
        <v>0</v>
      </c>
      <c r="I84" s="21">
        <f>IFERROR(IF(H84=0,0,MATCH(H84,'[1]табл для дев'!F$1:F$180,1)),0)</f>
        <v>0</v>
      </c>
      <c r="J84" s="21">
        <f>IFERROR(VLOOKUP(C84,[1]ИтВысота!$C$3:$AH$106,5,0),0)</f>
        <v>0</v>
      </c>
      <c r="K84" s="21">
        <f>IFERROR(IF(J84=0,0,MATCH(J84,'[1]табл для дев'!E$1:E$180,1)),0)</f>
        <v>0</v>
      </c>
      <c r="L84" s="21">
        <f>IFERROR(VLOOKUP(C84,'[1]Бег 500м'!$C$6:$G$251,5,0),0)</f>
        <v>0</v>
      </c>
      <c r="M84" s="16">
        <f>IFERROR(IFERROR(VLOOKUP(L84,'[1]табл для дев'!$J$2:$K$181,2,0),VLOOKUP(L84,'[1]табл для дев'!$J$2:$K$181,2,1)-1),0)</f>
        <v>0</v>
      </c>
      <c r="N84" s="16">
        <f t="shared" si="1"/>
        <v>0</v>
      </c>
      <c r="O84" s="16"/>
      <c r="P84" s="22" t="str">
        <f>VLOOKUP(C84,[1]девочки!$C$2:$F$164,4,0)</f>
        <v>Никишина И.Н.</v>
      </c>
    </row>
    <row r="85" spans="1:16" x14ac:dyDescent="0.25">
      <c r="A85" s="15" t="s">
        <v>114</v>
      </c>
      <c r="B85" s="63">
        <v>46</v>
      </c>
      <c r="C85" s="64" t="s">
        <v>126</v>
      </c>
      <c r="D85" s="65">
        <v>41838</v>
      </c>
      <c r="E85" s="64" t="s">
        <v>21</v>
      </c>
      <c r="F85" s="20">
        <f>IFERROR(VLOOKUP(C85,'[1]Бег 60м'!$C$4:$G321,5,0),0)</f>
        <v>0</v>
      </c>
      <c r="G85" s="21">
        <f>IFERROR(IF(F85=0,0,MATCH(F85,'[1]табл для дев'!B$1:B$180,0)),0)</f>
        <v>0</v>
      </c>
      <c r="H85" s="21">
        <v>0</v>
      </c>
      <c r="I85" s="21">
        <f>IFERROR(IF(H85=0,0,MATCH(H85,'[1]табл для дев'!F$1:F$180,1)),0)</f>
        <v>0</v>
      </c>
      <c r="J85" s="21">
        <f>IFERROR(VLOOKUP(C85,[1]ИтВысота!$C$3:$AH$106,5,0),0)</f>
        <v>0</v>
      </c>
      <c r="K85" s="21">
        <f>IFERROR(IF(J85=0,0,MATCH(J85,'[1]табл для дев'!E$1:E$180,1)),0)</f>
        <v>0</v>
      </c>
      <c r="L85" s="21">
        <f>IFERROR(VLOOKUP(C85,'[1]Бег 500м'!$C$6:$G$251,5,0),0)</f>
        <v>0</v>
      </c>
      <c r="M85" s="16">
        <f>IFERROR(IFERROR(VLOOKUP(L85,'[1]табл для дев'!$J$2:$K$181,2,0),VLOOKUP(L85,'[1]табл для дев'!$J$2:$K$181,2,1)-1),0)</f>
        <v>0</v>
      </c>
      <c r="N85" s="16">
        <f t="shared" si="1"/>
        <v>0</v>
      </c>
      <c r="O85" s="16"/>
      <c r="P85" s="22" t="str">
        <f>VLOOKUP(C85,[1]девочки!$C$2:$F$164,4,0)</f>
        <v>Сородоенко А.А.</v>
      </c>
    </row>
    <row r="86" spans="1:16" x14ac:dyDescent="0.25">
      <c r="A86" s="15" t="s">
        <v>114</v>
      </c>
      <c r="B86" s="23">
        <v>36</v>
      </c>
      <c r="C86" s="49" t="s">
        <v>124</v>
      </c>
      <c r="D86" s="50">
        <v>41807</v>
      </c>
      <c r="E86" s="19" t="s">
        <v>21</v>
      </c>
      <c r="F86" s="20">
        <f>IFERROR(VLOOKUP(C86,'[1]Бег 60м'!$C$4:$G322,5,0),0)</f>
        <v>0</v>
      </c>
      <c r="G86" s="21">
        <f>IFERROR(IF(F86=0,0,MATCH(F86,'[1]табл для дев'!B$1:B$180,0)),0)</f>
        <v>0</v>
      </c>
      <c r="H86" s="21">
        <v>0</v>
      </c>
      <c r="I86" s="21">
        <f>IFERROR(IF(H86=0,0,MATCH(H86,'[1]табл для дев'!F$1:F$180,1)),0)</f>
        <v>0</v>
      </c>
      <c r="J86" s="21">
        <f>IFERROR(VLOOKUP(C86,[1]ИтВысота!$C$3:$AH$106,5,0),0)</f>
        <v>0</v>
      </c>
      <c r="K86" s="21">
        <f>IFERROR(IF(J86=0,0,MATCH(J86,'[1]табл для дев'!E$1:E$180,1)),0)</f>
        <v>0</v>
      </c>
      <c r="L86" s="21">
        <f>IFERROR(VLOOKUP(C86,'[1]Бег 500м'!$C$6:$G$251,5,0),0)</f>
        <v>0</v>
      </c>
      <c r="M86" s="16">
        <f>IFERROR(IFERROR(VLOOKUP(L86,'[1]табл для дев'!$J$2:$K$181,2,0),VLOOKUP(L86,'[1]табл для дев'!$J$2:$K$181,2,1)-1),0)</f>
        <v>0</v>
      </c>
      <c r="N86" s="16">
        <f t="shared" si="1"/>
        <v>0</v>
      </c>
      <c r="O86" s="16"/>
      <c r="P86" s="22" t="str">
        <f>VLOOKUP(C86,[1]девочки!$C$2:$F$164,4,0)</f>
        <v>Шевелева Ю.А.</v>
      </c>
    </row>
    <row r="87" spans="1:16" x14ac:dyDescent="0.25">
      <c r="A87" s="21"/>
      <c r="B87" s="16"/>
      <c r="C87" s="39"/>
      <c r="D87" s="46"/>
      <c r="E87" s="39"/>
      <c r="F87" s="20">
        <f>IFERROR(VLOOKUP(C87,'[1]Бег 60м'!$C$4:$G370,5,0),0)</f>
        <v>0</v>
      </c>
      <c r="G87" s="21">
        <f>IFERROR(IF(F87=0,0,MATCH(F87,'[1]табл для дев'!B$1:B$180,0)),0)</f>
        <v>0</v>
      </c>
      <c r="H87" s="21">
        <f>IFERROR(VLOOKUP(C87,[1]Длина!$C$5:$I$194,7,0),0)</f>
        <v>0</v>
      </c>
      <c r="I87" s="21">
        <f>IFERROR(IF(H87=0,0,MATCH(H87,'[1]табл для дев'!F$1:F$180,1)),0)</f>
        <v>0</v>
      </c>
      <c r="J87" s="21">
        <f>IFERROR(VLOOKUP(C87,[1]ИтВысота!$C$3:$AH$106,5,0),0)</f>
        <v>0</v>
      </c>
      <c r="K87" s="21">
        <f>IFERROR(IF(J87=0,0,MATCH(J87,'[1]табл для дев'!E$1:E$180,1)),0)</f>
        <v>0</v>
      </c>
      <c r="L87" s="21">
        <f>IFERROR(VLOOKUP(C87,'[1]Бег 500м'!$C$6:$G$251,5,0),0)</f>
        <v>0</v>
      </c>
      <c r="M87" s="16">
        <f>IFERROR(IFERROR(VLOOKUP(L87,'[1]табл для дев'!$J$2:$K$181,2,0),VLOOKUP(L87,'[1]табл для дев'!$J$2:$K$181,2,1)-1),0)</f>
        <v>0</v>
      </c>
      <c r="N87" s="16">
        <f t="shared" si="1"/>
        <v>0</v>
      </c>
      <c r="O87" s="16"/>
      <c r="P87" s="22" t="e">
        <f>VLOOKUP(C87,[1]девочки!$C$2:$F$164,4,0)</f>
        <v>#N/A</v>
      </c>
    </row>
    <row r="88" spans="1:16" x14ac:dyDescent="0.25">
      <c r="A88" s="21"/>
      <c r="B88" s="16"/>
      <c r="C88" s="39"/>
      <c r="D88" s="46"/>
      <c r="E88" s="39"/>
      <c r="F88" s="20">
        <f>IFERROR(VLOOKUP(C88,'[1]Бег 60м'!$C$4:$G371,5,0),0)</f>
        <v>0</v>
      </c>
      <c r="G88" s="21">
        <f>IFERROR(IF(F88=0,0,MATCH(F88,'[1]табл для дев'!B$1:B$180,0)),0)</f>
        <v>0</v>
      </c>
      <c r="H88" s="21">
        <f>IFERROR(VLOOKUP(C88,[1]Длина!$C$5:$I$194,7,0),0)</f>
        <v>0</v>
      </c>
      <c r="I88" s="21">
        <f>IFERROR(IF(H88=0,0,MATCH(H88,'[1]табл для дев'!F$1:F$180,1)),0)</f>
        <v>0</v>
      </c>
      <c r="J88" s="21">
        <f>IFERROR(VLOOKUP(C88,[1]ИтВысота!$C$3:$AH$106,5,0),0)</f>
        <v>0</v>
      </c>
      <c r="K88" s="21">
        <f>IFERROR(IF(J88=0,0,MATCH(J88,'[1]табл для дев'!E$1:E$180,1)),0)</f>
        <v>0</v>
      </c>
      <c r="L88" s="21">
        <f>IFERROR(VLOOKUP(C88,'[1]Бег 500м'!$C$6:$G$251,5,0),0)</f>
        <v>0</v>
      </c>
      <c r="M88" s="16">
        <f>IFERROR(IFERROR(VLOOKUP(L88,'[1]табл для дев'!$J$2:$K$181,2,0),VLOOKUP(L88,'[1]табл для дев'!$J$2:$K$181,2,1)-1),0)</f>
        <v>0</v>
      </c>
      <c r="N88" s="16">
        <f t="shared" si="1"/>
        <v>0</v>
      </c>
      <c r="O88" s="16"/>
      <c r="P88" s="22" t="e">
        <f>VLOOKUP(C88,[1]девочки!$C$2:$F$164,4,0)</f>
        <v>#N/A</v>
      </c>
    </row>
    <row r="89" spans="1:16" x14ac:dyDescent="0.25">
      <c r="A89" s="21"/>
      <c r="B89" s="16"/>
      <c r="C89" s="39"/>
      <c r="D89" s="46"/>
      <c r="E89" s="39"/>
      <c r="F89" s="20">
        <f>IFERROR(VLOOKUP(C89,'[1]Бег 60м'!$C$4:$G372,5,0),0)</f>
        <v>0</v>
      </c>
      <c r="G89" s="21">
        <f>IFERROR(IF(F89=0,0,MATCH(F89,'[1]табл для дев'!B$1:B$180,0)),0)</f>
        <v>0</v>
      </c>
      <c r="H89" s="21">
        <f>IFERROR(VLOOKUP(C89,[1]Длина!$C$5:$I$194,7,0),0)</f>
        <v>0</v>
      </c>
      <c r="I89" s="21">
        <f>IFERROR(IF(H89=0,0,MATCH(H89,'[1]табл для дев'!F$1:F$180,1)),0)</f>
        <v>0</v>
      </c>
      <c r="J89" s="21">
        <f>IFERROR(VLOOKUP(C89,[1]ИтВысота!$C$3:$AH$106,5,0),0)</f>
        <v>0</v>
      </c>
      <c r="K89" s="21">
        <f>IFERROR(IF(J89=0,0,MATCH(J89,'[1]табл для дев'!E$1:E$180,1)),0)</f>
        <v>0</v>
      </c>
      <c r="L89" s="21">
        <f>IFERROR(VLOOKUP(C89,'[1]Бег 500м'!$C$6:$G$251,5,0),0)</f>
        <v>0</v>
      </c>
      <c r="M89" s="16">
        <f>IFERROR(IFERROR(VLOOKUP(L89,'[1]табл для дев'!$J$2:$K$181,2,0),VLOOKUP(L89,'[1]табл для дев'!$J$2:$K$181,2,1)-1),0)</f>
        <v>0</v>
      </c>
      <c r="N89" s="16">
        <f t="shared" si="1"/>
        <v>0</v>
      </c>
      <c r="O89" s="16"/>
      <c r="P89" s="22" t="e">
        <f>VLOOKUP(C89,[1]девочки!$C$2:$F$164,4,0)</f>
        <v>#N/A</v>
      </c>
    </row>
    <row r="90" spans="1:16" x14ac:dyDescent="0.25">
      <c r="A90" s="21"/>
      <c r="B90" s="16"/>
      <c r="C90" s="39"/>
      <c r="D90" s="46"/>
      <c r="E90" s="39"/>
      <c r="F90" s="20">
        <f>IFERROR(VLOOKUP(C90,'[1]Бег 60м'!$C$4:$G373,5,0),0)</f>
        <v>0</v>
      </c>
      <c r="G90" s="21">
        <f>IFERROR(IF(F90=0,0,MATCH(F90,'[1]табл для дев'!B$1:B$180,0)),0)</f>
        <v>0</v>
      </c>
      <c r="H90" s="21">
        <f>IFERROR(VLOOKUP(C90,[1]Длина!$C$5:$I$194,7,0),0)</f>
        <v>0</v>
      </c>
      <c r="I90" s="21">
        <f>IFERROR(IF(H90=0,0,MATCH(H90,'[1]табл для дев'!F$1:F$180,1)),0)</f>
        <v>0</v>
      </c>
      <c r="J90" s="21">
        <f>IFERROR(VLOOKUP(C90,[1]ИтВысота!$C$3:$AH$106,5,0),0)</f>
        <v>0</v>
      </c>
      <c r="K90" s="21">
        <f>IFERROR(IF(J90=0,0,MATCH(J90,'[1]табл для дев'!E$1:E$180,1)),0)</f>
        <v>0</v>
      </c>
      <c r="L90" s="21">
        <f>IFERROR(VLOOKUP(C90,'[1]Бег 500м'!$C$6:$G$251,5,0),0)</f>
        <v>0</v>
      </c>
      <c r="M90" s="16">
        <f>IFERROR(IFERROR(VLOOKUP(L90,'[1]табл для дев'!$J$2:$K$181,2,0),VLOOKUP(L90,'[1]табл для дев'!$J$2:$K$181,2,1)-1),0)</f>
        <v>0</v>
      </c>
      <c r="N90" s="16">
        <f t="shared" si="1"/>
        <v>0</v>
      </c>
      <c r="O90" s="16"/>
      <c r="P90" s="22" t="e">
        <f>VLOOKUP(C90,[1]девочки!$C$2:$F$164,4,0)</f>
        <v>#N/A</v>
      </c>
    </row>
    <row r="91" spans="1:16" x14ac:dyDescent="0.25">
      <c r="A91" s="66"/>
      <c r="B91" s="67"/>
      <c r="C91" s="68"/>
      <c r="D91" s="69"/>
      <c r="E91" s="68"/>
      <c r="F91" s="70"/>
      <c r="G91" s="66"/>
      <c r="H91" s="66"/>
      <c r="I91" s="66"/>
      <c r="J91" s="66"/>
      <c r="K91" s="66"/>
      <c r="L91" s="66"/>
      <c r="M91" s="67"/>
      <c r="N91" s="67"/>
      <c r="O91" s="67"/>
      <c r="P91" s="71"/>
    </row>
    <row r="92" spans="1:16" x14ac:dyDescent="0.25">
      <c r="A92" s="66"/>
      <c r="B92" s="67"/>
      <c r="C92" s="68"/>
      <c r="D92" s="69"/>
      <c r="E92" s="68"/>
      <c r="F92" s="70"/>
      <c r="G92" s="66"/>
      <c r="H92" s="66"/>
      <c r="I92" s="66"/>
      <c r="J92" s="66"/>
      <c r="K92" s="66"/>
      <c r="L92" s="66"/>
      <c r="M92" s="67"/>
      <c r="N92" s="67"/>
      <c r="O92" s="67"/>
      <c r="P92" s="71"/>
    </row>
    <row r="93" spans="1:16" x14ac:dyDescent="0.25">
      <c r="A93" s="66"/>
      <c r="B93" s="67"/>
      <c r="C93" s="68"/>
      <c r="D93" s="69"/>
      <c r="E93" s="68"/>
      <c r="F93" s="70"/>
      <c r="G93" s="66"/>
      <c r="H93" s="66"/>
      <c r="I93" s="66"/>
      <c r="J93" s="66"/>
      <c r="K93" s="66"/>
      <c r="L93" s="66"/>
      <c r="M93" s="67"/>
      <c r="N93" s="67"/>
      <c r="O93" s="67"/>
      <c r="P93" s="71"/>
    </row>
    <row r="94" spans="1:16" x14ac:dyDescent="0.25">
      <c r="A94" s="66"/>
      <c r="B94" s="67"/>
      <c r="C94" s="68"/>
      <c r="D94" s="69"/>
      <c r="E94" s="68"/>
      <c r="F94" s="70"/>
      <c r="G94" s="66"/>
      <c r="H94" s="66"/>
      <c r="I94" s="66"/>
      <c r="J94" s="66"/>
      <c r="K94" s="66"/>
      <c r="L94" s="66"/>
      <c r="M94" s="67"/>
      <c r="N94" s="67"/>
      <c r="O94" s="67"/>
      <c r="P94" s="71"/>
    </row>
    <row r="95" spans="1:16" x14ac:dyDescent="0.25">
      <c r="A95" s="66"/>
      <c r="B95" s="67"/>
      <c r="C95" s="68"/>
      <c r="D95" s="69"/>
      <c r="E95" s="68"/>
      <c r="F95" s="70"/>
      <c r="G95" s="66"/>
      <c r="H95" s="66"/>
      <c r="I95" s="66"/>
      <c r="J95" s="66"/>
      <c r="K95" s="66"/>
      <c r="L95" s="66"/>
      <c r="M95" s="67"/>
      <c r="N95" s="67"/>
      <c r="O95" s="67"/>
      <c r="P95" s="71"/>
    </row>
    <row r="96" spans="1:16" x14ac:dyDescent="0.25">
      <c r="A96" s="66"/>
      <c r="B96" s="67"/>
      <c r="C96" s="68"/>
      <c r="D96" s="69"/>
      <c r="E96" s="68"/>
      <c r="F96" s="70"/>
      <c r="G96" s="66"/>
      <c r="H96" s="66"/>
      <c r="I96" s="66"/>
      <c r="J96" s="66"/>
      <c r="K96" s="66"/>
      <c r="L96" s="66"/>
      <c r="M96" s="67"/>
      <c r="N96" s="67"/>
      <c r="O96" s="67"/>
      <c r="P96" s="71"/>
    </row>
    <row r="97" spans="1:16" x14ac:dyDescent="0.25">
      <c r="A97" s="66"/>
      <c r="B97" s="67"/>
      <c r="C97" s="68"/>
      <c r="D97" s="69"/>
      <c r="E97" s="68"/>
      <c r="F97" s="70"/>
      <c r="G97" s="66"/>
      <c r="H97" s="66"/>
      <c r="I97" s="66"/>
      <c r="J97" s="66"/>
      <c r="K97" s="66"/>
      <c r="L97" s="66"/>
      <c r="M97" s="67"/>
      <c r="N97" s="67"/>
      <c r="O97" s="67"/>
      <c r="P97" s="71"/>
    </row>
    <row r="98" spans="1:16" x14ac:dyDescent="0.25">
      <c r="A98" s="66"/>
      <c r="B98" s="67"/>
      <c r="C98" s="68"/>
      <c r="D98" s="69"/>
      <c r="E98" s="68"/>
      <c r="F98" s="70"/>
      <c r="G98" s="66"/>
      <c r="H98" s="66"/>
      <c r="I98" s="66"/>
      <c r="J98" s="66"/>
      <c r="K98" s="66"/>
      <c r="L98" s="66"/>
      <c r="M98" s="67"/>
      <c r="N98" s="67"/>
      <c r="O98" s="67"/>
      <c r="P98" s="71"/>
    </row>
    <row r="99" spans="1:16" x14ac:dyDescent="0.25">
      <c r="A99" s="66"/>
      <c r="B99" s="67"/>
      <c r="C99" s="68"/>
      <c r="D99" s="69"/>
      <c r="E99" s="68"/>
      <c r="F99" s="70"/>
      <c r="G99" s="66"/>
      <c r="H99" s="66"/>
      <c r="I99" s="66"/>
      <c r="J99" s="66"/>
      <c r="K99" s="66"/>
      <c r="L99" s="66"/>
      <c r="M99" s="67"/>
      <c r="N99" s="67"/>
      <c r="O99" s="67"/>
      <c r="P99" s="71"/>
    </row>
    <row r="100" spans="1:16" x14ac:dyDescent="0.25">
      <c r="A100" s="66"/>
      <c r="B100" s="67"/>
      <c r="C100" s="68"/>
      <c r="D100" s="69"/>
      <c r="E100" s="68"/>
      <c r="F100" s="70"/>
      <c r="G100" s="66"/>
      <c r="H100" s="66"/>
      <c r="I100" s="66"/>
      <c r="J100" s="66"/>
      <c r="K100" s="66"/>
      <c r="L100" s="66"/>
      <c r="M100" s="67"/>
      <c r="N100" s="67"/>
      <c r="O100" s="67"/>
      <c r="P100" s="71"/>
    </row>
    <row r="101" spans="1:16" x14ac:dyDescent="0.25">
      <c r="A101" s="66"/>
      <c r="B101" s="67"/>
      <c r="C101" s="68"/>
      <c r="D101" s="69"/>
      <c r="E101" s="68"/>
      <c r="F101" s="70"/>
      <c r="G101" s="66"/>
      <c r="H101" s="66"/>
      <c r="I101" s="66"/>
      <c r="J101" s="66"/>
      <c r="K101" s="66"/>
      <c r="L101" s="66"/>
      <c r="M101" s="67"/>
      <c r="N101" s="67"/>
      <c r="O101" s="67"/>
      <c r="P101" s="71"/>
    </row>
    <row r="102" spans="1:16" x14ac:dyDescent="0.25">
      <c r="A102" s="66"/>
      <c r="B102" s="67"/>
      <c r="C102" s="68"/>
      <c r="D102" s="69"/>
      <c r="E102" s="68"/>
      <c r="F102" s="70"/>
      <c r="G102" s="66"/>
      <c r="H102" s="66"/>
      <c r="I102" s="66"/>
      <c r="J102" s="66"/>
      <c r="K102" s="66"/>
      <c r="L102" s="66"/>
      <c r="M102" s="67"/>
      <c r="N102" s="67"/>
      <c r="O102" s="67"/>
      <c r="P102" s="71"/>
    </row>
    <row r="103" spans="1:16" x14ac:dyDescent="0.25">
      <c r="A103" s="66"/>
      <c r="B103" s="67"/>
      <c r="C103" s="68"/>
      <c r="D103" s="69"/>
      <c r="E103" s="68"/>
      <c r="F103" s="70"/>
      <c r="G103" s="66"/>
      <c r="H103" s="66"/>
      <c r="I103" s="66"/>
      <c r="J103" s="66"/>
      <c r="K103" s="66"/>
      <c r="L103" s="66"/>
      <c r="M103" s="67"/>
      <c r="N103" s="67"/>
      <c r="O103" s="67"/>
      <c r="P103" s="71"/>
    </row>
    <row r="104" spans="1:16" x14ac:dyDescent="0.25">
      <c r="A104" s="66"/>
      <c r="B104" s="67"/>
      <c r="C104" s="68"/>
      <c r="D104" s="69"/>
      <c r="E104" s="68"/>
      <c r="F104" s="70"/>
      <c r="G104" s="66"/>
      <c r="H104" s="66"/>
      <c r="I104" s="66"/>
      <c r="J104" s="66"/>
      <c r="K104" s="66"/>
      <c r="L104" s="66"/>
      <c r="M104" s="67"/>
      <c r="N104" s="67"/>
      <c r="O104" s="67"/>
      <c r="P104" s="71"/>
    </row>
    <row r="105" spans="1:16" x14ac:dyDescent="0.25">
      <c r="A105" s="66"/>
      <c r="B105" s="67"/>
      <c r="C105" s="68"/>
      <c r="D105" s="69"/>
      <c r="E105" s="68"/>
      <c r="F105" s="70"/>
      <c r="G105" s="66"/>
      <c r="H105" s="66"/>
      <c r="I105" s="66"/>
      <c r="J105" s="66"/>
      <c r="K105" s="66"/>
      <c r="L105" s="66"/>
      <c r="M105" s="67"/>
      <c r="N105" s="67"/>
      <c r="O105" s="67"/>
      <c r="P105" s="71"/>
    </row>
    <row r="106" spans="1:16" x14ac:dyDescent="0.25">
      <c r="A106" s="66"/>
      <c r="B106" s="67"/>
      <c r="C106" s="68"/>
      <c r="D106" s="69"/>
      <c r="E106" s="68"/>
      <c r="F106" s="70"/>
      <c r="G106" s="66"/>
      <c r="H106" s="66"/>
      <c r="I106" s="66"/>
      <c r="J106" s="66"/>
      <c r="K106" s="66"/>
      <c r="L106" s="66"/>
      <c r="M106" s="67"/>
      <c r="N106" s="67"/>
      <c r="O106" s="67"/>
      <c r="P106" s="71"/>
    </row>
    <row r="107" spans="1:16" x14ac:dyDescent="0.25">
      <c r="A107" s="66"/>
      <c r="B107" s="67"/>
      <c r="C107" s="68"/>
      <c r="D107" s="69"/>
      <c r="E107" s="68"/>
      <c r="F107" s="70"/>
      <c r="G107" s="66"/>
      <c r="H107" s="66"/>
      <c r="I107" s="66"/>
      <c r="J107" s="66"/>
      <c r="K107" s="66"/>
      <c r="L107" s="66"/>
      <c r="M107" s="67"/>
      <c r="N107" s="67"/>
      <c r="O107" s="67"/>
      <c r="P107" s="71"/>
    </row>
    <row r="108" spans="1:16" x14ac:dyDescent="0.25">
      <c r="A108" s="66"/>
      <c r="B108" s="67"/>
      <c r="C108" s="68"/>
      <c r="D108" s="69"/>
      <c r="E108" s="68"/>
      <c r="F108" s="70"/>
      <c r="G108" s="66"/>
      <c r="H108" s="66"/>
      <c r="I108" s="66"/>
      <c r="J108" s="66"/>
      <c r="K108" s="66"/>
      <c r="L108" s="66"/>
      <c r="M108" s="67"/>
      <c r="N108" s="67"/>
      <c r="O108" s="67"/>
      <c r="P108" s="71"/>
    </row>
    <row r="109" spans="1:16" x14ac:dyDescent="0.25">
      <c r="A109" s="66"/>
      <c r="B109" s="67"/>
      <c r="C109" s="68"/>
      <c r="D109" s="69"/>
      <c r="E109" s="68"/>
      <c r="F109" s="70"/>
      <c r="G109" s="66"/>
      <c r="H109" s="66"/>
      <c r="I109" s="66"/>
      <c r="J109" s="66"/>
      <c r="K109" s="66"/>
      <c r="L109" s="66"/>
      <c r="M109" s="67"/>
      <c r="N109" s="67"/>
      <c r="O109" s="67"/>
      <c r="P109" s="71"/>
    </row>
    <row r="110" spans="1:16" x14ac:dyDescent="0.25">
      <c r="A110" s="66"/>
      <c r="B110" s="67"/>
      <c r="C110" s="68"/>
      <c r="D110" s="69"/>
      <c r="E110" s="68"/>
      <c r="F110" s="70"/>
      <c r="G110" s="66"/>
      <c r="H110" s="66"/>
      <c r="I110" s="66"/>
      <c r="J110" s="66"/>
      <c r="K110" s="66"/>
      <c r="L110" s="66"/>
      <c r="M110" s="67"/>
      <c r="N110" s="67"/>
      <c r="O110" s="67"/>
      <c r="P110" s="71"/>
    </row>
    <row r="111" spans="1:16" x14ac:dyDescent="0.25">
      <c r="A111" s="66"/>
      <c r="B111" s="67"/>
      <c r="C111" s="68"/>
      <c r="D111" s="69"/>
      <c r="E111" s="68"/>
      <c r="F111" s="70"/>
      <c r="G111" s="66"/>
      <c r="H111" s="66"/>
      <c r="I111" s="66"/>
      <c r="J111" s="66"/>
      <c r="K111" s="66"/>
      <c r="L111" s="66"/>
      <c r="M111" s="67"/>
      <c r="N111" s="67"/>
      <c r="O111" s="67"/>
      <c r="P111" s="71"/>
    </row>
    <row r="112" spans="1:16" x14ac:dyDescent="0.25">
      <c r="A112" s="66"/>
      <c r="B112" s="67"/>
      <c r="C112" s="68"/>
      <c r="D112" s="69"/>
      <c r="E112" s="68"/>
      <c r="F112" s="70"/>
      <c r="G112" s="66"/>
      <c r="H112" s="66"/>
      <c r="I112" s="66"/>
      <c r="J112" s="66"/>
      <c r="K112" s="66"/>
      <c r="L112" s="66"/>
      <c r="M112" s="67"/>
      <c r="N112" s="67"/>
      <c r="O112" s="67"/>
      <c r="P112" s="71"/>
    </row>
    <row r="113" spans="1:16" x14ac:dyDescent="0.25">
      <c r="A113" s="66"/>
      <c r="B113" s="67"/>
      <c r="C113" s="68"/>
      <c r="D113" s="69"/>
      <c r="E113" s="68"/>
      <c r="F113" s="70"/>
      <c r="G113" s="66"/>
      <c r="H113" s="66"/>
      <c r="I113" s="66"/>
      <c r="J113" s="66"/>
      <c r="K113" s="66"/>
      <c r="L113" s="66"/>
      <c r="M113" s="67"/>
      <c r="N113" s="67"/>
      <c r="O113" s="67"/>
      <c r="P113" s="71"/>
    </row>
    <row r="114" spans="1:16" x14ac:dyDescent="0.25">
      <c r="A114" s="66"/>
      <c r="B114" s="72"/>
      <c r="C114" s="73"/>
      <c r="D114" s="74"/>
      <c r="E114" s="68"/>
      <c r="F114" s="70">
        <f>IFERROR(VLOOKUP(C114,'[1]Бег 60м'!$C$5:$G290,5,0),0)</f>
        <v>0</v>
      </c>
      <c r="G114" s="66">
        <f>IFERROR(IF(F114=0,0,MATCH(F114,'[1]табл для дев'!B$1:B$180,0)),0)</f>
        <v>0</v>
      </c>
      <c r="H114" s="66">
        <f>IFERROR(VLOOKUP(C114,[1]Длина!$C$5:$I$194,7,0),0)</f>
        <v>0</v>
      </c>
      <c r="I114" s="66">
        <f>IFERROR(IF(H114=0,0,MATCH(H114,'[1]табл для дев'!F$1:F$180,1)),0)</f>
        <v>0</v>
      </c>
      <c r="J114" s="66">
        <f>IFERROR(VLOOKUP(C114,[1]ИтВысота!$C$3:$AH$106,5,0),0)</f>
        <v>0</v>
      </c>
      <c r="K114" s="66">
        <f>IFERROR(IF(J114=0,0,MATCH(J114,'[1]табл для дев'!E$1:E$180,1)),0)</f>
        <v>0</v>
      </c>
      <c r="L114" s="66">
        <f>IFERROR(VLOOKUP(C114,'[1]Бег 500м'!$C$6:$G$251,5,0),0)</f>
        <v>0</v>
      </c>
      <c r="M114" s="67">
        <f>IFERROR(IFERROR(VLOOKUP(L114,'[1]табл для дев'!$J$2:$K$181,2,0),VLOOKUP(L114,'[1]табл для дев'!$J$2:$K$181,2,1)-1),0)</f>
        <v>0</v>
      </c>
      <c r="N114" s="67">
        <f t="shared" ref="N114:N122" si="2">G114+I114+M114+K114</f>
        <v>0</v>
      </c>
      <c r="O114" s="67"/>
      <c r="P114" s="75" t="e">
        <f>VLOOKUP(C114,[1]девочки!$C$2:$F$164,4,0)</f>
        <v>#N/A</v>
      </c>
    </row>
    <row r="115" spans="1:16" x14ac:dyDescent="0.25">
      <c r="A115" s="66"/>
      <c r="B115" s="76"/>
      <c r="C115" s="77"/>
      <c r="D115" s="78"/>
      <c r="E115" s="79"/>
      <c r="F115" s="70">
        <f>IFERROR(VLOOKUP(C115,'[1]Бег 60м'!$C$5:$G291,5,0),0)</f>
        <v>0</v>
      </c>
      <c r="G115" s="66">
        <f>IFERROR(IF(F115=0,0,MATCH(F115,'[1]табл для дев'!B$1:B$180,0)),0)</f>
        <v>0</v>
      </c>
      <c r="H115" s="66">
        <f>IFERROR(VLOOKUP(C115,[1]Длина!$C$5:$I$194,7,0),0)</f>
        <v>0</v>
      </c>
      <c r="I115" s="66">
        <f>IFERROR(IF(H115=0,0,MATCH(H115,'[1]табл для дев'!F$1:F$180,1)),0)</f>
        <v>0</v>
      </c>
      <c r="J115" s="66">
        <f>IFERROR(VLOOKUP(C115,[1]ИтВысота!$C$3:$AH$106,5,0),0)</f>
        <v>0</v>
      </c>
      <c r="K115" s="66">
        <f>IFERROR(IF(J115=0,0,MATCH(J115,'[1]табл для дев'!E$1:E$180,1)),0)</f>
        <v>0</v>
      </c>
      <c r="L115" s="66">
        <f>IFERROR(VLOOKUP(C115,'[1]Бег 500м'!$C$6:$G$251,5,0),0)</f>
        <v>0</v>
      </c>
      <c r="M115" s="67">
        <f>IFERROR(IFERROR(VLOOKUP(L115,'[1]табл для дев'!$J$2:$K$181,2,0),VLOOKUP(L115,'[1]табл для дев'!$J$2:$K$181,2,1)-1),0)</f>
        <v>0</v>
      </c>
      <c r="N115" s="67">
        <f t="shared" si="2"/>
        <v>0</v>
      </c>
      <c r="O115" s="67"/>
      <c r="P115" s="75" t="e">
        <f>VLOOKUP(C115,[1]девочки!$C$2:$F$164,4,0)</f>
        <v>#N/A</v>
      </c>
    </row>
    <row r="116" spans="1:16" x14ac:dyDescent="0.25">
      <c r="A116" s="66"/>
      <c r="B116" s="78"/>
      <c r="C116" s="73"/>
      <c r="D116" s="74"/>
      <c r="E116" s="68"/>
      <c r="F116" s="70">
        <f>IFERROR(VLOOKUP(C116,'[1]Бег 60м'!$C$5:$G292,5,0),0)</f>
        <v>0</v>
      </c>
      <c r="G116" s="66">
        <f>IFERROR(IF(F116=0,0,MATCH(F116,'[1]табл для дев'!B$1:B$180,0)),0)</f>
        <v>0</v>
      </c>
      <c r="H116" s="66">
        <f>IFERROR(VLOOKUP(C116,[1]Длина!$C$5:$I$194,7,0),0)</f>
        <v>0</v>
      </c>
      <c r="I116" s="66">
        <f>IFERROR(IF(H116=0,0,MATCH(H116,'[1]табл для дев'!F$1:F$180,1)),0)</f>
        <v>0</v>
      </c>
      <c r="J116" s="66">
        <f>IFERROR(VLOOKUP(C116,[1]ИтВысота!$C$3:$AH$106,5,0),0)</f>
        <v>0</v>
      </c>
      <c r="K116" s="66">
        <f>IFERROR(IF(J116=0,0,MATCH(J116,'[1]табл для дев'!E$1:E$180,1)),0)</f>
        <v>0</v>
      </c>
      <c r="L116" s="66">
        <f>IFERROR(VLOOKUP(C116,'[1]Бег 500м'!$C$6:$G$251,5,0),0)</f>
        <v>0</v>
      </c>
      <c r="M116" s="67">
        <f>IFERROR(IFERROR(VLOOKUP(L116,'[1]табл для дев'!$J$2:$K$181,2,0),VLOOKUP(L116,'[1]табл для дев'!$J$2:$K$181,2,1)-1),0)</f>
        <v>0</v>
      </c>
      <c r="N116" s="67">
        <f t="shared" si="2"/>
        <v>0</v>
      </c>
      <c r="O116" s="67"/>
      <c r="P116" s="75" t="e">
        <f>VLOOKUP(C116,[1]девочки!$C$2:$F$164,4,0)</f>
        <v>#N/A</v>
      </c>
    </row>
    <row r="117" spans="1:16" x14ac:dyDescent="0.25">
      <c r="A117" s="66"/>
      <c r="B117" s="76"/>
      <c r="C117" s="80"/>
      <c r="D117" s="74"/>
      <c r="E117" s="68"/>
      <c r="F117" s="70">
        <f>IFERROR(VLOOKUP(C117,'[1]Бег 60м'!$C$5:$G293,5,0),0)</f>
        <v>0</v>
      </c>
      <c r="G117" s="66">
        <f>IFERROR(IF(F117=0,0,MATCH(F117,'[1]табл для дев'!B$1:B$180,0)),0)</f>
        <v>0</v>
      </c>
      <c r="H117" s="66">
        <f>IFERROR(VLOOKUP(C117,[1]Длина!$C$5:$I$194,7,0),0)</f>
        <v>0</v>
      </c>
      <c r="I117" s="66">
        <f>IFERROR(IF(H117=0,0,MATCH(H117,'[1]табл для дев'!F$1:F$180,1)),0)</f>
        <v>0</v>
      </c>
      <c r="J117" s="66">
        <f>IFERROR(VLOOKUP(C117,[1]ИтВысота!$C$3:$AH$106,5,0),0)</f>
        <v>0</v>
      </c>
      <c r="K117" s="66">
        <f>IFERROR(IF(J117=0,0,MATCH(J117,'[1]табл для дев'!E$1:E$180,1)),0)</f>
        <v>0</v>
      </c>
      <c r="L117" s="66">
        <f>IFERROR(VLOOKUP(C117,'[1]Бег 500м'!$C$6:$G$251,5,0),0)</f>
        <v>0</v>
      </c>
      <c r="M117" s="67">
        <f>IFERROR(IFERROR(VLOOKUP(L117,'[1]табл для дев'!$J$2:$K$181,2,0),VLOOKUP(L117,'[1]табл для дев'!$J$2:$K$181,2,1)-1),0)</f>
        <v>0</v>
      </c>
      <c r="N117" s="67">
        <f t="shared" si="2"/>
        <v>0</v>
      </c>
      <c r="O117" s="67"/>
      <c r="P117" s="75" t="e">
        <f>VLOOKUP(C117,[1]девочки!$C$2:$F$164,4,0)</f>
        <v>#N/A</v>
      </c>
    </row>
    <row r="118" spans="1:16" x14ac:dyDescent="0.25">
      <c r="A118" s="66"/>
      <c r="B118" s="76"/>
      <c r="C118" s="81"/>
      <c r="D118" s="67"/>
      <c r="E118" s="81"/>
      <c r="F118" s="70">
        <f>IFERROR(VLOOKUP(C118,'[1]Бег 60м'!$C$5:$G294,5,0),0)</f>
        <v>0</v>
      </c>
      <c r="G118" s="66">
        <f>IFERROR(IF(F118=0,0,MATCH(F118,'[1]табл для дев'!B$1:B$180,0)),0)</f>
        <v>0</v>
      </c>
      <c r="H118" s="66">
        <f>IFERROR(VLOOKUP(C118,[1]Длина!$C$5:$I$194,7,0),0)</f>
        <v>0</v>
      </c>
      <c r="I118" s="66">
        <f>IFERROR(IF(H118=0,0,MATCH(H118,'[1]табл для дев'!F$1:F$180,1)),0)</f>
        <v>0</v>
      </c>
      <c r="J118" s="66">
        <f>IFERROR(VLOOKUP(C118,[1]ИтВысота!$C$3:$AH$106,5,0),0)</f>
        <v>0</v>
      </c>
      <c r="K118" s="66">
        <f>IFERROR(IF(J118=0,0,MATCH(J118,'[1]табл для дев'!E$1:E$180,1)),0)</f>
        <v>0</v>
      </c>
      <c r="L118" s="66">
        <f>IFERROR(VLOOKUP(C118,'[1]Бег 500м'!$C$6:$G$251,5,0),0)</f>
        <v>0</v>
      </c>
      <c r="M118" s="67">
        <f>IFERROR(IFERROR(VLOOKUP(L118,'[1]табл для дев'!$J$2:$K$181,2,0),VLOOKUP(L118,'[1]табл для дев'!$J$2:$K$181,2,1)-1),0)</f>
        <v>0</v>
      </c>
      <c r="N118" s="67">
        <f t="shared" si="2"/>
        <v>0</v>
      </c>
      <c r="O118" s="67"/>
      <c r="P118" s="75" t="e">
        <f>VLOOKUP(C118,[1]девочки!$C$2:$F$164,4,0)</f>
        <v>#N/A</v>
      </c>
    </row>
    <row r="119" spans="1:16" x14ac:dyDescent="0.25">
      <c r="A119" s="66"/>
      <c r="B119" s="67"/>
      <c r="C119" s="82"/>
      <c r="D119" s="67"/>
      <c r="E119" s="81"/>
      <c r="F119" s="70">
        <f>IFERROR(VLOOKUP(C119,'[1]Бег 60м'!$C$5:$G295,5,0),0)</f>
        <v>0</v>
      </c>
      <c r="G119" s="66">
        <f>IFERROR(IF(F119=0,0,MATCH(F119,'[1]табл для дев'!B$1:B$180,0)),0)</f>
        <v>0</v>
      </c>
      <c r="H119" s="66">
        <f>IFERROR(VLOOKUP(C119,[1]Длина!$C$5:$I$194,7,0),0)</f>
        <v>0</v>
      </c>
      <c r="I119" s="66">
        <f>IFERROR(IF(H119=0,0,MATCH(H119,'[1]табл для дев'!F$1:F$180,1)),0)</f>
        <v>0</v>
      </c>
      <c r="J119" s="66">
        <f>IFERROR(VLOOKUP(C119,[1]ИтВысота!$C$3:$AH$106,5,0),0)</f>
        <v>0</v>
      </c>
      <c r="K119" s="66">
        <f>IFERROR(IF(J119=0,0,MATCH(J119,'[1]табл для дев'!E$1:E$180,1)),0)</f>
        <v>0</v>
      </c>
      <c r="L119" s="66">
        <f>IFERROR(VLOOKUP(C119,'[1]Бег 500м'!$C$6:$G$251,5,0),0)</f>
        <v>0</v>
      </c>
      <c r="M119" s="67">
        <f>IFERROR(IFERROR(VLOOKUP(L119,'[1]табл для дев'!$J$2:$K$181,2,0),VLOOKUP(L119,'[1]табл для дев'!$J$2:$K$181,2,1)-1),0)</f>
        <v>0</v>
      </c>
      <c r="N119" s="67">
        <f t="shared" si="2"/>
        <v>0</v>
      </c>
      <c r="O119" s="67"/>
      <c r="P119" s="75" t="e">
        <f>VLOOKUP(C119,[1]девочки!$C$2:$F$164,4,0)</f>
        <v>#N/A</v>
      </c>
    </row>
    <row r="120" spans="1:16" x14ac:dyDescent="0.25">
      <c r="A120" s="66"/>
      <c r="B120" s="67"/>
      <c r="C120" s="68"/>
      <c r="D120" s="83"/>
      <c r="E120" s="81"/>
      <c r="F120" s="70">
        <f>IFERROR(VLOOKUP(C120,'[1]Бег 60м'!$C$5:$G296,5,0),0)</f>
        <v>0</v>
      </c>
      <c r="G120" s="66">
        <f>IFERROR(IF(F120=0,0,MATCH(F120,'[1]табл для дев'!B$1:B$180,0)),0)</f>
        <v>0</v>
      </c>
      <c r="H120" s="66">
        <f>IFERROR(VLOOKUP(C120,[1]Длина!$C$5:$I$194,7,0),0)</f>
        <v>0</v>
      </c>
      <c r="I120" s="66">
        <f>IFERROR(IF(H120=0,0,MATCH(H120,'[1]табл для дев'!F$1:F$180,1)),0)</f>
        <v>0</v>
      </c>
      <c r="J120" s="66">
        <f>IFERROR(VLOOKUP(C120,[1]ИтВысота!$C$3:$AH$106,5,0),0)</f>
        <v>0</v>
      </c>
      <c r="K120" s="66">
        <f>IFERROR(IF(J120=0,0,MATCH(J120,'[1]табл для дев'!E$1:E$180,1)),0)</f>
        <v>0</v>
      </c>
      <c r="L120" s="66">
        <f>IFERROR(VLOOKUP(C120,'[1]Бег 500м'!$C$6:$G$251,5,0),0)</f>
        <v>0</v>
      </c>
      <c r="M120" s="67">
        <f>IFERROR(IFERROR(VLOOKUP(L120,'[1]табл для дев'!$J$2:$K$181,2,0),VLOOKUP(L120,'[1]табл для дев'!$J$2:$K$181,2,1)-1),0)</f>
        <v>0</v>
      </c>
      <c r="N120" s="67">
        <f t="shared" si="2"/>
        <v>0</v>
      </c>
      <c r="O120" s="67"/>
      <c r="P120" s="75" t="e">
        <f>VLOOKUP(C120,[1]девочки!$C$2:$F$164,4,0)</f>
        <v>#N/A</v>
      </c>
    </row>
    <row r="121" spans="1:16" x14ac:dyDescent="0.25">
      <c r="A121" s="66"/>
      <c r="B121" s="83"/>
      <c r="C121" s="82"/>
      <c r="D121" s="67"/>
      <c r="E121" s="84"/>
      <c r="F121" s="70">
        <f>IFERROR(VLOOKUP(C121,'[1]Бег 60м'!$C$5:$G321,5,0),0)</f>
        <v>0</v>
      </c>
      <c r="G121" s="66">
        <f>IFERROR(IF(F121=0,0,MATCH(F121,'[1]табл для дев'!B$1:B$180,0)),0)</f>
        <v>0</v>
      </c>
      <c r="H121" s="66">
        <f>IFERROR(VLOOKUP(C121,[1]Длина!$C$5:$I$194,7,0),0)</f>
        <v>0</v>
      </c>
      <c r="I121" s="66">
        <f>IFERROR(IF(H121=0,0,MATCH(H121,'[1]табл для дев'!F$1:F$180,1)),0)</f>
        <v>0</v>
      </c>
      <c r="J121" s="66">
        <f>IFERROR(VLOOKUP(C121,[1]ИтВысота!$C$3:$AH$106,5,0),0)</f>
        <v>0</v>
      </c>
      <c r="K121" s="66">
        <f>IFERROR(IF(J121=0,0,MATCH(J121,'[1]табл для дев'!E$1:E$180,1)),0)</f>
        <v>0</v>
      </c>
      <c r="L121" s="66">
        <f>IFERROR(VLOOKUP(C121,'[1]Бег 500м'!$C$6:$G$251,5,0),0)</f>
        <v>0</v>
      </c>
      <c r="M121" s="67">
        <f>IFERROR(IFERROR(VLOOKUP(L121,'[1]табл для дев'!$J$2:$K$181,2,0),VLOOKUP(L121,'[1]табл для дев'!$J$2:$K$181,2,1)-1),0)</f>
        <v>0</v>
      </c>
      <c r="N121" s="67">
        <f t="shared" si="2"/>
        <v>0</v>
      </c>
      <c r="O121" s="67"/>
      <c r="P121" s="75" t="e">
        <f>VLOOKUP(C121,[1]девочки!$C$2:$F$164,4,0)</f>
        <v>#N/A</v>
      </c>
    </row>
    <row r="122" spans="1:16" x14ac:dyDescent="0.25">
      <c r="A122" s="66"/>
      <c r="B122" s="67"/>
      <c r="C122" s="81"/>
      <c r="D122" s="67"/>
      <c r="E122" s="81"/>
      <c r="F122" s="70">
        <f>IFERROR(VLOOKUP(C122,'[1]Бег 60м'!$C$5:$G326,5,0),0)</f>
        <v>0</v>
      </c>
      <c r="G122" s="66">
        <f>IFERROR(IF(F122=0,0,MATCH(F122,'[1]табл для дев'!B$1:B$180,0)),0)</f>
        <v>0</v>
      </c>
      <c r="H122" s="66">
        <f>IFERROR(VLOOKUP(C122,[1]Длина!$C$5:$I$194,7,0),0)</f>
        <v>0</v>
      </c>
      <c r="I122" s="66">
        <f>IFERROR(IF(H122=0,0,MATCH(H122,'[1]табл для дев'!F$1:F$180,1)),0)</f>
        <v>0</v>
      </c>
      <c r="J122" s="66">
        <f>IFERROR(VLOOKUP(C122,[1]ИтВысота!$C$3:$AH$106,5,0),0)</f>
        <v>0</v>
      </c>
      <c r="K122" s="66">
        <f>IFERROR(IF(J122=0,0,MATCH(J122,'[1]табл для дев'!E$1:E$180,1)),0)</f>
        <v>0</v>
      </c>
      <c r="L122" s="66">
        <f>IFERROR(VLOOKUP(C122,'[1]Бег 500м'!$C$6:$G$251,5,0),0)</f>
        <v>0</v>
      </c>
      <c r="M122" s="67">
        <f>IFERROR(IFERROR(VLOOKUP(L122,'[1]табл для дев'!$J$2:$K$181,2,0),VLOOKUP(L122,'[1]табл для дев'!$J$2:$K$181,2,1)-1),0)</f>
        <v>0</v>
      </c>
      <c r="N122" s="67">
        <f t="shared" si="2"/>
        <v>0</v>
      </c>
      <c r="O122" s="67"/>
      <c r="P122" s="75" t="e">
        <f>VLOOKUP(C122,[1]девочки!$C$2:$F$164,4,0)</f>
        <v>#N/A</v>
      </c>
    </row>
    <row r="123" spans="1:16" x14ac:dyDescent="0.25">
      <c r="B123" s="67"/>
    </row>
  </sheetData>
  <protectedRanges>
    <protectedRange sqref="C7" name="Диапазон1_2_1_1"/>
  </protectedRanges>
  <mergeCells count="2">
    <mergeCell ref="A1:P1"/>
    <mergeCell ref="A2:P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C645A-1E97-47C9-9E7D-16A4009E22DC}">
  <dimension ref="A1:H499"/>
  <sheetViews>
    <sheetView workbookViewId="0">
      <selection activeCell="F12" sqref="F12"/>
    </sheetView>
  </sheetViews>
  <sheetFormatPr defaultRowHeight="15" x14ac:dyDescent="0.25"/>
  <cols>
    <col min="1" max="1" width="6" style="177" customWidth="1"/>
    <col min="2" max="2" width="7" style="177" hidden="1" customWidth="1"/>
    <col min="3" max="3" width="36.42578125" style="234" customWidth="1"/>
    <col min="4" max="4" width="12.7109375" style="177" customWidth="1"/>
    <col min="5" max="5" width="35" style="234" customWidth="1"/>
    <col min="6" max="6" width="8.85546875" style="235" customWidth="1"/>
    <col min="7" max="7" width="6.7109375" style="236" customWidth="1"/>
    <col min="8" max="8" width="27.42578125" style="234" customWidth="1"/>
  </cols>
  <sheetData>
    <row r="1" spans="1:8" ht="15.75" x14ac:dyDescent="0.25">
      <c r="A1" s="91" t="s">
        <v>215</v>
      </c>
      <c r="B1" s="91"/>
      <c r="C1" s="92" t="s">
        <v>216</v>
      </c>
      <c r="D1" s="93"/>
      <c r="E1" s="94"/>
      <c r="F1" s="95"/>
      <c r="G1" s="96"/>
      <c r="H1" s="97"/>
    </row>
    <row r="2" spans="1:8" x14ac:dyDescent="0.25">
      <c r="A2" s="98" t="s">
        <v>1</v>
      </c>
      <c r="B2" s="98" t="s">
        <v>217</v>
      </c>
      <c r="C2" s="98" t="s">
        <v>218</v>
      </c>
      <c r="D2" s="99" t="s">
        <v>219</v>
      </c>
      <c r="E2" s="100" t="s">
        <v>220</v>
      </c>
      <c r="F2" s="101" t="s">
        <v>5</v>
      </c>
      <c r="G2" s="102" t="s">
        <v>6</v>
      </c>
      <c r="H2" s="100" t="s">
        <v>221</v>
      </c>
    </row>
    <row r="3" spans="1:8" x14ac:dyDescent="0.25">
      <c r="A3" s="67"/>
      <c r="B3" s="67"/>
      <c r="C3" s="103" t="s">
        <v>222</v>
      </c>
      <c r="D3" s="104"/>
      <c r="E3" s="67"/>
      <c r="F3" s="105"/>
      <c r="G3" s="106"/>
      <c r="H3" s="82"/>
    </row>
    <row r="4" spans="1:8" x14ac:dyDescent="0.25">
      <c r="A4" s="16">
        <v>1</v>
      </c>
      <c r="B4" s="107"/>
      <c r="C4" s="24" t="s">
        <v>223</v>
      </c>
      <c r="D4" s="108">
        <v>41495</v>
      </c>
      <c r="E4" s="109" t="s">
        <v>21</v>
      </c>
      <c r="F4" s="110">
        <v>8.1999999999999993</v>
      </c>
      <c r="G4" s="110" t="s">
        <v>48</v>
      </c>
      <c r="H4" s="35" t="s">
        <v>22</v>
      </c>
    </row>
    <row r="5" spans="1:8" x14ac:dyDescent="0.25">
      <c r="A5" s="16">
        <v>2</v>
      </c>
      <c r="B5" s="23"/>
      <c r="C5" s="24" t="s">
        <v>224</v>
      </c>
      <c r="D5" s="25">
        <v>41988</v>
      </c>
      <c r="E5" s="48" t="s">
        <v>72</v>
      </c>
      <c r="F5" s="110">
        <v>8.3000000000000007</v>
      </c>
      <c r="G5" s="110" t="s">
        <v>48</v>
      </c>
      <c r="H5" s="35" t="s">
        <v>62</v>
      </c>
    </row>
    <row r="6" spans="1:8" x14ac:dyDescent="0.25">
      <c r="A6" s="16">
        <v>2</v>
      </c>
      <c r="B6" s="107"/>
      <c r="C6" s="24" t="s">
        <v>225</v>
      </c>
      <c r="D6" s="111">
        <v>41564</v>
      </c>
      <c r="E6" s="112" t="s">
        <v>21</v>
      </c>
      <c r="F6" s="113">
        <v>8.3000000000000007</v>
      </c>
      <c r="G6" s="110" t="s">
        <v>48</v>
      </c>
      <c r="H6" s="35" t="s">
        <v>37</v>
      </c>
    </row>
    <row r="7" spans="1:8" x14ac:dyDescent="0.25">
      <c r="A7" s="16">
        <v>2</v>
      </c>
      <c r="B7" s="16"/>
      <c r="C7" s="29" t="s">
        <v>226</v>
      </c>
      <c r="D7" s="28">
        <v>41375</v>
      </c>
      <c r="E7" s="19" t="s">
        <v>85</v>
      </c>
      <c r="F7" s="113">
        <v>8.3000000000000007</v>
      </c>
      <c r="G7" s="110" t="s">
        <v>48</v>
      </c>
      <c r="H7" s="35" t="s">
        <v>86</v>
      </c>
    </row>
    <row r="8" spans="1:8" x14ac:dyDescent="0.25">
      <c r="A8" s="16">
        <v>5</v>
      </c>
      <c r="B8" s="107"/>
      <c r="C8" s="29" t="s">
        <v>227</v>
      </c>
      <c r="D8" s="28">
        <v>41291</v>
      </c>
      <c r="E8" s="19" t="s">
        <v>28</v>
      </c>
      <c r="F8" s="113">
        <v>8.5</v>
      </c>
      <c r="G8" s="110" t="s">
        <v>48</v>
      </c>
      <c r="H8" s="35" t="s">
        <v>30</v>
      </c>
    </row>
    <row r="9" spans="1:8" x14ac:dyDescent="0.25">
      <c r="A9" s="16">
        <v>6</v>
      </c>
      <c r="B9" s="114"/>
      <c r="C9" s="29" t="s">
        <v>228</v>
      </c>
      <c r="D9" s="115">
        <v>41712</v>
      </c>
      <c r="E9" s="112" t="s">
        <v>229</v>
      </c>
      <c r="F9" s="113">
        <v>8.6</v>
      </c>
      <c r="G9" s="110" t="s">
        <v>48</v>
      </c>
      <c r="H9" s="35" t="s">
        <v>230</v>
      </c>
    </row>
    <row r="10" spans="1:8" x14ac:dyDescent="0.25">
      <c r="A10" s="16">
        <v>6</v>
      </c>
      <c r="B10" s="107"/>
      <c r="C10" s="24" t="s">
        <v>231</v>
      </c>
      <c r="D10" s="25">
        <v>41441</v>
      </c>
      <c r="E10" s="19" t="s">
        <v>21</v>
      </c>
      <c r="F10" s="113">
        <v>8.6</v>
      </c>
      <c r="G10" s="110" t="s">
        <v>48</v>
      </c>
      <c r="H10" s="35" t="s">
        <v>22</v>
      </c>
    </row>
    <row r="11" spans="1:8" x14ac:dyDescent="0.25">
      <c r="A11" s="16">
        <v>6</v>
      </c>
      <c r="B11" s="114"/>
      <c r="C11" s="24" t="s">
        <v>232</v>
      </c>
      <c r="D11" s="25">
        <v>41445</v>
      </c>
      <c r="E11" s="19" t="s">
        <v>21</v>
      </c>
      <c r="F11" s="113">
        <v>8.6</v>
      </c>
      <c r="G11" s="110" t="s">
        <v>48</v>
      </c>
      <c r="H11" s="35" t="s">
        <v>32</v>
      </c>
    </row>
    <row r="12" spans="1:8" x14ac:dyDescent="0.25">
      <c r="A12" s="16">
        <v>6</v>
      </c>
      <c r="B12" s="116"/>
      <c r="C12" s="24" t="s">
        <v>233</v>
      </c>
      <c r="D12" s="117">
        <v>41460</v>
      </c>
      <c r="E12" s="35" t="s">
        <v>24</v>
      </c>
      <c r="F12" s="113">
        <v>8.6</v>
      </c>
      <c r="G12" s="110" t="s">
        <v>48</v>
      </c>
      <c r="H12" s="35" t="s">
        <v>25</v>
      </c>
    </row>
    <row r="13" spans="1:8" x14ac:dyDescent="0.25">
      <c r="A13" s="16">
        <v>10</v>
      </c>
      <c r="B13" s="107"/>
      <c r="C13" s="24" t="s">
        <v>234</v>
      </c>
      <c r="D13" s="25">
        <v>41382</v>
      </c>
      <c r="E13" s="19" t="s">
        <v>21</v>
      </c>
      <c r="F13" s="113">
        <v>8.6999999999999993</v>
      </c>
      <c r="G13" s="113" t="s">
        <v>79</v>
      </c>
      <c r="H13" s="35" t="s">
        <v>22</v>
      </c>
    </row>
    <row r="14" spans="1:8" x14ac:dyDescent="0.25">
      <c r="A14" s="16">
        <v>10</v>
      </c>
      <c r="B14" s="23"/>
      <c r="C14" s="118" t="s">
        <v>235</v>
      </c>
      <c r="D14" s="115">
        <v>41586</v>
      </c>
      <c r="E14" s="112" t="s">
        <v>13</v>
      </c>
      <c r="F14" s="113">
        <v>8.6999999999999993</v>
      </c>
      <c r="G14" s="113" t="s">
        <v>79</v>
      </c>
      <c r="H14" s="35" t="s">
        <v>16</v>
      </c>
    </row>
    <row r="15" spans="1:8" x14ac:dyDescent="0.25">
      <c r="A15" s="16">
        <v>12</v>
      </c>
      <c r="B15" s="16"/>
      <c r="C15" s="118" t="s">
        <v>236</v>
      </c>
      <c r="D15" s="115">
        <v>41494</v>
      </c>
      <c r="E15" s="112" t="s">
        <v>13</v>
      </c>
      <c r="F15" s="113">
        <v>8.8000000000000007</v>
      </c>
      <c r="G15" s="113" t="s">
        <v>79</v>
      </c>
      <c r="H15" s="35" t="s">
        <v>16</v>
      </c>
    </row>
    <row r="16" spans="1:8" x14ac:dyDescent="0.25">
      <c r="A16" s="16">
        <v>13</v>
      </c>
      <c r="B16" s="23"/>
      <c r="C16" s="119" t="s">
        <v>237</v>
      </c>
      <c r="D16" s="120">
        <v>41887</v>
      </c>
      <c r="E16" s="35" t="s">
        <v>18</v>
      </c>
      <c r="F16" s="113">
        <v>8.9</v>
      </c>
      <c r="G16" s="113" t="s">
        <v>79</v>
      </c>
      <c r="H16" s="35" t="s">
        <v>39</v>
      </c>
    </row>
    <row r="17" spans="1:8" x14ac:dyDescent="0.25">
      <c r="A17" s="16">
        <v>14</v>
      </c>
      <c r="B17" s="114"/>
      <c r="C17" s="118" t="s">
        <v>238</v>
      </c>
      <c r="D17" s="120">
        <v>41892</v>
      </c>
      <c r="E17" s="35" t="s">
        <v>18</v>
      </c>
      <c r="F17" s="121">
        <v>9</v>
      </c>
      <c r="G17" s="113" t="s">
        <v>79</v>
      </c>
      <c r="H17" s="35" t="s">
        <v>19</v>
      </c>
    </row>
    <row r="18" spans="1:8" x14ac:dyDescent="0.25">
      <c r="A18" s="16">
        <v>14</v>
      </c>
      <c r="B18" s="23"/>
      <c r="C18" s="119" t="s">
        <v>239</v>
      </c>
      <c r="D18" s="120">
        <v>41803</v>
      </c>
      <c r="E18" s="35" t="s">
        <v>18</v>
      </c>
      <c r="F18" s="113">
        <v>9</v>
      </c>
      <c r="G18" s="113" t="s">
        <v>79</v>
      </c>
      <c r="H18" s="35" t="s">
        <v>19</v>
      </c>
    </row>
    <row r="19" spans="1:8" x14ac:dyDescent="0.25">
      <c r="A19" s="16">
        <v>14</v>
      </c>
      <c r="B19" s="107"/>
      <c r="C19" s="122" t="s">
        <v>240</v>
      </c>
      <c r="D19" s="123">
        <v>41404</v>
      </c>
      <c r="E19" s="48" t="s">
        <v>61</v>
      </c>
      <c r="F19" s="113">
        <v>9</v>
      </c>
      <c r="G19" s="113" t="s">
        <v>79</v>
      </c>
      <c r="H19" s="35" t="s">
        <v>62</v>
      </c>
    </row>
    <row r="20" spans="1:8" x14ac:dyDescent="0.25">
      <c r="A20" s="16">
        <v>14</v>
      </c>
      <c r="B20" s="23"/>
      <c r="C20" s="119" t="s">
        <v>241</v>
      </c>
      <c r="D20" s="120">
        <v>41477</v>
      </c>
      <c r="E20" s="35" t="s">
        <v>18</v>
      </c>
      <c r="F20" s="113">
        <v>9</v>
      </c>
      <c r="G20" s="113" t="s">
        <v>79</v>
      </c>
      <c r="H20" s="35" t="s">
        <v>19</v>
      </c>
    </row>
    <row r="21" spans="1:8" x14ac:dyDescent="0.25">
      <c r="A21" s="16">
        <v>18</v>
      </c>
      <c r="B21" s="23"/>
      <c r="C21" s="122" t="s">
        <v>242</v>
      </c>
      <c r="D21" s="124">
        <v>41440</v>
      </c>
      <c r="E21" s="112" t="s">
        <v>21</v>
      </c>
      <c r="F21" s="113">
        <v>9.1</v>
      </c>
      <c r="G21" s="113" t="s">
        <v>79</v>
      </c>
      <c r="H21" s="35" t="s">
        <v>67</v>
      </c>
    </row>
    <row r="22" spans="1:8" x14ac:dyDescent="0.25">
      <c r="A22" s="16">
        <v>18</v>
      </c>
      <c r="B22" s="16"/>
      <c r="C22" s="24" t="s">
        <v>233</v>
      </c>
      <c r="D22" s="117">
        <v>41460</v>
      </c>
      <c r="E22" s="35" t="s">
        <v>24</v>
      </c>
      <c r="F22" s="113">
        <v>9.1</v>
      </c>
      <c r="G22" s="113" t="s">
        <v>79</v>
      </c>
      <c r="H22" s="35" t="s">
        <v>25</v>
      </c>
    </row>
    <row r="23" spans="1:8" x14ac:dyDescent="0.25">
      <c r="A23" s="16">
        <v>18</v>
      </c>
      <c r="B23" s="16"/>
      <c r="C23" s="118" t="s">
        <v>243</v>
      </c>
      <c r="D23" s="125">
        <v>41547</v>
      </c>
      <c r="E23" s="112" t="s">
        <v>21</v>
      </c>
      <c r="F23" s="113">
        <v>9.1</v>
      </c>
      <c r="G23" s="113" t="s">
        <v>79</v>
      </c>
      <c r="H23" s="19" t="s">
        <v>67</v>
      </c>
    </row>
    <row r="24" spans="1:8" x14ac:dyDescent="0.25">
      <c r="A24" s="16">
        <v>21</v>
      </c>
      <c r="B24" s="114"/>
      <c r="C24" s="24" t="s">
        <v>244</v>
      </c>
      <c r="D24" s="117">
        <v>41591</v>
      </c>
      <c r="E24" s="35" t="s">
        <v>24</v>
      </c>
      <c r="F24" s="113">
        <v>9.1999999999999993</v>
      </c>
      <c r="G24" s="113" t="s">
        <v>96</v>
      </c>
      <c r="H24" s="35" t="s">
        <v>25</v>
      </c>
    </row>
    <row r="25" spans="1:8" x14ac:dyDescent="0.25">
      <c r="A25" s="16">
        <v>22</v>
      </c>
      <c r="B25" s="107"/>
      <c r="C25" s="29" t="s">
        <v>245</v>
      </c>
      <c r="D25" s="28">
        <v>41688</v>
      </c>
      <c r="E25" s="19" t="s">
        <v>44</v>
      </c>
      <c r="F25" s="113">
        <v>9.3000000000000007</v>
      </c>
      <c r="G25" s="113" t="s">
        <v>96</v>
      </c>
      <c r="H25" s="35" t="s">
        <v>45</v>
      </c>
    </row>
    <row r="26" spans="1:8" x14ac:dyDescent="0.25">
      <c r="A26" s="16">
        <v>22</v>
      </c>
      <c r="B26" s="114"/>
      <c r="C26" s="118" t="s">
        <v>246</v>
      </c>
      <c r="D26" s="125">
        <v>41390</v>
      </c>
      <c r="E26" s="112" t="s">
        <v>21</v>
      </c>
      <c r="F26" s="113">
        <v>9.3000000000000007</v>
      </c>
      <c r="G26" s="113" t="s">
        <v>96</v>
      </c>
      <c r="H26" s="35" t="s">
        <v>67</v>
      </c>
    </row>
    <row r="27" spans="1:8" x14ac:dyDescent="0.25">
      <c r="A27" s="16">
        <v>22</v>
      </c>
      <c r="B27" s="114"/>
      <c r="C27" s="24" t="s">
        <v>247</v>
      </c>
      <c r="D27" s="25">
        <v>41654</v>
      </c>
      <c r="E27" s="48" t="s">
        <v>61</v>
      </c>
      <c r="F27" s="113">
        <v>9.3000000000000007</v>
      </c>
      <c r="G27" s="113" t="s">
        <v>96</v>
      </c>
      <c r="H27" s="35" t="s">
        <v>62</v>
      </c>
    </row>
    <row r="28" spans="1:8" x14ac:dyDescent="0.25">
      <c r="A28" s="16">
        <v>22</v>
      </c>
      <c r="B28" s="107"/>
      <c r="C28" s="118" t="s">
        <v>248</v>
      </c>
      <c r="D28" s="126">
        <v>41517</v>
      </c>
      <c r="E28" s="48" t="s">
        <v>61</v>
      </c>
      <c r="F28" s="113">
        <v>9.3000000000000007</v>
      </c>
      <c r="G28" s="113" t="s">
        <v>96</v>
      </c>
      <c r="H28" s="35" t="s">
        <v>62</v>
      </c>
    </row>
    <row r="29" spans="1:8" x14ac:dyDescent="0.25">
      <c r="A29" s="16">
        <v>26</v>
      </c>
      <c r="B29" s="116"/>
      <c r="C29" s="24" t="s">
        <v>249</v>
      </c>
      <c r="D29" s="25">
        <v>41704</v>
      </c>
      <c r="E29" s="19" t="s">
        <v>21</v>
      </c>
      <c r="F29" s="113">
        <v>9.4</v>
      </c>
      <c r="G29" s="113" t="s">
        <v>96</v>
      </c>
      <c r="H29" s="35" t="s">
        <v>22</v>
      </c>
    </row>
    <row r="30" spans="1:8" x14ac:dyDescent="0.25">
      <c r="A30" s="16">
        <v>26</v>
      </c>
      <c r="B30" s="23"/>
      <c r="C30" s="119" t="s">
        <v>250</v>
      </c>
      <c r="D30" s="120">
        <v>41697</v>
      </c>
      <c r="E30" s="35" t="s">
        <v>18</v>
      </c>
      <c r="F30" s="113">
        <v>9.4</v>
      </c>
      <c r="G30" s="113" t="s">
        <v>96</v>
      </c>
      <c r="H30" s="35" t="s">
        <v>39</v>
      </c>
    </row>
    <row r="31" spans="1:8" x14ac:dyDescent="0.25">
      <c r="A31" s="16">
        <v>28</v>
      </c>
      <c r="B31" s="114"/>
      <c r="C31" s="29" t="s">
        <v>251</v>
      </c>
      <c r="D31" s="28">
        <v>41422</v>
      </c>
      <c r="E31" s="19" t="s">
        <v>44</v>
      </c>
      <c r="F31" s="113">
        <v>9.5</v>
      </c>
      <c r="G31" s="113" t="s">
        <v>96</v>
      </c>
      <c r="H31" s="35" t="s">
        <v>45</v>
      </c>
    </row>
    <row r="32" spans="1:8" x14ac:dyDescent="0.25">
      <c r="A32" s="16">
        <v>28</v>
      </c>
      <c r="B32" s="23"/>
      <c r="C32" s="29" t="s">
        <v>252</v>
      </c>
      <c r="D32" s="28">
        <v>41679</v>
      </c>
      <c r="E32" s="48" t="s">
        <v>61</v>
      </c>
      <c r="F32" s="113">
        <v>9.5</v>
      </c>
      <c r="G32" s="113" t="s">
        <v>96</v>
      </c>
      <c r="H32" s="35" t="s">
        <v>62</v>
      </c>
    </row>
    <row r="33" spans="1:8" x14ac:dyDescent="0.25">
      <c r="A33" s="16">
        <v>28</v>
      </c>
      <c r="B33" s="107"/>
      <c r="C33" s="24" t="s">
        <v>253</v>
      </c>
      <c r="D33" s="45">
        <v>41408</v>
      </c>
      <c r="E33" s="127" t="s">
        <v>74</v>
      </c>
      <c r="F33" s="113">
        <v>9.5</v>
      </c>
      <c r="G33" s="113" t="s">
        <v>96</v>
      </c>
      <c r="H33" s="35" t="s">
        <v>75</v>
      </c>
    </row>
    <row r="34" spans="1:8" x14ac:dyDescent="0.25">
      <c r="A34" s="16">
        <v>28</v>
      </c>
      <c r="B34" s="107"/>
      <c r="C34" s="24" t="s">
        <v>254</v>
      </c>
      <c r="D34" s="25">
        <v>41536</v>
      </c>
      <c r="E34" s="19" t="s">
        <v>21</v>
      </c>
      <c r="F34" s="113">
        <v>9.5</v>
      </c>
      <c r="G34" s="113" t="s">
        <v>96</v>
      </c>
      <c r="H34" s="35" t="s">
        <v>32</v>
      </c>
    </row>
    <row r="35" spans="1:8" x14ac:dyDescent="0.25">
      <c r="A35" s="16">
        <v>28</v>
      </c>
      <c r="B35" s="16"/>
      <c r="C35" s="128" t="s">
        <v>255</v>
      </c>
      <c r="D35" s="129">
        <v>41306</v>
      </c>
      <c r="E35" s="19" t="s">
        <v>21</v>
      </c>
      <c r="F35" s="113">
        <v>9.5</v>
      </c>
      <c r="G35" s="113" t="s">
        <v>96</v>
      </c>
      <c r="H35" s="35" t="s">
        <v>67</v>
      </c>
    </row>
    <row r="36" spans="1:8" x14ac:dyDescent="0.25">
      <c r="A36" s="16">
        <v>33</v>
      </c>
      <c r="B36" s="107"/>
      <c r="C36" s="122" t="s">
        <v>256</v>
      </c>
      <c r="D36" s="124">
        <v>41880</v>
      </c>
      <c r="E36" s="112" t="s">
        <v>21</v>
      </c>
      <c r="F36" s="113">
        <v>9.6</v>
      </c>
      <c r="G36" s="113" t="s">
        <v>96</v>
      </c>
      <c r="H36" s="35" t="s">
        <v>67</v>
      </c>
    </row>
    <row r="37" spans="1:8" x14ac:dyDescent="0.25">
      <c r="A37" s="16">
        <v>33</v>
      </c>
      <c r="B37" s="107"/>
      <c r="C37" s="19" t="s">
        <v>257</v>
      </c>
      <c r="D37" s="115">
        <v>41459</v>
      </c>
      <c r="E37" s="19" t="s">
        <v>21</v>
      </c>
      <c r="F37" s="113">
        <v>9.6</v>
      </c>
      <c r="G37" s="113" t="s">
        <v>96</v>
      </c>
      <c r="H37" s="35" t="s">
        <v>34</v>
      </c>
    </row>
    <row r="38" spans="1:8" x14ac:dyDescent="0.25">
      <c r="A38" s="16">
        <v>33</v>
      </c>
      <c r="B38" s="116"/>
      <c r="C38" s="29" t="s">
        <v>258</v>
      </c>
      <c r="D38" s="41">
        <v>41855</v>
      </c>
      <c r="E38" s="127" t="s">
        <v>74</v>
      </c>
      <c r="F38" s="113">
        <v>9.6</v>
      </c>
      <c r="G38" s="113" t="s">
        <v>96</v>
      </c>
      <c r="H38" s="35" t="s">
        <v>75</v>
      </c>
    </row>
    <row r="39" spans="1:8" x14ac:dyDescent="0.25">
      <c r="A39" s="16">
        <v>33</v>
      </c>
      <c r="B39" s="16"/>
      <c r="C39" s="119" t="s">
        <v>259</v>
      </c>
      <c r="D39" s="120">
        <v>41809</v>
      </c>
      <c r="E39" s="35" t="s">
        <v>18</v>
      </c>
      <c r="F39" s="113">
        <v>9.6</v>
      </c>
      <c r="G39" s="113" t="s">
        <v>96</v>
      </c>
      <c r="H39" s="35" t="s">
        <v>53</v>
      </c>
    </row>
    <row r="40" spans="1:8" x14ac:dyDescent="0.25">
      <c r="A40" s="16">
        <v>37</v>
      </c>
      <c r="B40" s="23"/>
      <c r="C40" s="119" t="s">
        <v>260</v>
      </c>
      <c r="D40" s="120">
        <v>41965</v>
      </c>
      <c r="E40" s="35" t="s">
        <v>18</v>
      </c>
      <c r="F40" s="113">
        <v>9.6999999999999993</v>
      </c>
      <c r="G40" s="113" t="s">
        <v>96</v>
      </c>
      <c r="H40" s="35" t="s">
        <v>53</v>
      </c>
    </row>
    <row r="41" spans="1:8" x14ac:dyDescent="0.25">
      <c r="A41" s="16">
        <v>37</v>
      </c>
      <c r="B41" s="107"/>
      <c r="C41" s="24" t="s">
        <v>261</v>
      </c>
      <c r="D41" s="25">
        <v>41757</v>
      </c>
      <c r="E41" s="48" t="s">
        <v>72</v>
      </c>
      <c r="F41" s="113">
        <v>9.6999999999999993</v>
      </c>
      <c r="G41" s="113" t="s">
        <v>96</v>
      </c>
      <c r="H41" s="35" t="s">
        <v>62</v>
      </c>
    </row>
    <row r="42" spans="1:8" x14ac:dyDescent="0.25">
      <c r="A42" s="16">
        <v>37</v>
      </c>
      <c r="B42" s="107"/>
      <c r="C42" s="24" t="s">
        <v>262</v>
      </c>
      <c r="D42" s="25">
        <v>41912</v>
      </c>
      <c r="E42" s="19" t="s">
        <v>21</v>
      </c>
      <c r="F42" s="113">
        <v>9.6999999999999993</v>
      </c>
      <c r="G42" s="113" t="s">
        <v>96</v>
      </c>
      <c r="H42" s="35" t="s">
        <v>32</v>
      </c>
    </row>
    <row r="43" spans="1:8" x14ac:dyDescent="0.25">
      <c r="A43" s="16">
        <v>37</v>
      </c>
      <c r="B43" s="107"/>
      <c r="C43" s="29" t="s">
        <v>263</v>
      </c>
      <c r="D43" s="41">
        <v>41809</v>
      </c>
      <c r="E43" s="127" t="s">
        <v>74</v>
      </c>
      <c r="F43" s="113">
        <v>9.6999999999999993</v>
      </c>
      <c r="G43" s="113" t="s">
        <v>96</v>
      </c>
      <c r="H43" s="35" t="s">
        <v>75</v>
      </c>
    </row>
    <row r="44" spans="1:8" x14ac:dyDescent="0.25">
      <c r="A44" s="16">
        <v>37</v>
      </c>
      <c r="B44" s="114"/>
      <c r="C44" s="29" t="s">
        <v>264</v>
      </c>
      <c r="D44" s="28">
        <v>41305</v>
      </c>
      <c r="E44" s="19" t="s">
        <v>28</v>
      </c>
      <c r="F44" s="113">
        <v>9.6999999999999993</v>
      </c>
      <c r="G44" s="113" t="s">
        <v>96</v>
      </c>
      <c r="H44" s="35" t="s">
        <v>265</v>
      </c>
    </row>
    <row r="45" spans="1:8" x14ac:dyDescent="0.25">
      <c r="A45" s="16">
        <v>42</v>
      </c>
      <c r="B45" s="16"/>
      <c r="C45" s="118" t="s">
        <v>266</v>
      </c>
      <c r="D45" s="120">
        <v>41310</v>
      </c>
      <c r="E45" s="35" t="s">
        <v>18</v>
      </c>
      <c r="F45" s="113">
        <v>9.8000000000000007</v>
      </c>
      <c r="G45" s="113" t="s">
        <v>96</v>
      </c>
      <c r="H45" s="35" t="s">
        <v>19</v>
      </c>
    </row>
    <row r="46" spans="1:8" x14ac:dyDescent="0.25">
      <c r="A46" s="16">
        <v>42</v>
      </c>
      <c r="B46" s="23"/>
      <c r="C46" s="24" t="s">
        <v>267</v>
      </c>
      <c r="D46" s="25">
        <v>41735</v>
      </c>
      <c r="E46" s="48" t="s">
        <v>61</v>
      </c>
      <c r="F46" s="113">
        <v>9.8000000000000007</v>
      </c>
      <c r="G46" s="113" t="s">
        <v>96</v>
      </c>
      <c r="H46" s="35" t="s">
        <v>62</v>
      </c>
    </row>
    <row r="47" spans="1:8" x14ac:dyDescent="0.25">
      <c r="A47" s="16">
        <v>42</v>
      </c>
      <c r="B47" s="23"/>
      <c r="C47" s="29" t="s">
        <v>268</v>
      </c>
      <c r="D47" s="28">
        <v>41795</v>
      </c>
      <c r="E47" s="19" t="s">
        <v>44</v>
      </c>
      <c r="F47" s="113">
        <v>9.8000000000000007</v>
      </c>
      <c r="G47" s="113" t="s">
        <v>96</v>
      </c>
      <c r="H47" s="35" t="s">
        <v>45</v>
      </c>
    </row>
    <row r="48" spans="1:8" x14ac:dyDescent="0.25">
      <c r="A48" s="16">
        <v>42</v>
      </c>
      <c r="B48" s="23"/>
      <c r="C48" s="24" t="s">
        <v>269</v>
      </c>
      <c r="D48" s="25">
        <v>41888</v>
      </c>
      <c r="E48" s="130" t="s">
        <v>229</v>
      </c>
      <c r="F48" s="113">
        <v>9.8000000000000007</v>
      </c>
      <c r="G48" s="113" t="s">
        <v>96</v>
      </c>
      <c r="H48" s="35" t="s">
        <v>270</v>
      </c>
    </row>
    <row r="49" spans="1:8" x14ac:dyDescent="0.25">
      <c r="A49" s="16">
        <v>46</v>
      </c>
      <c r="B49" s="114"/>
      <c r="C49" s="29" t="s">
        <v>271</v>
      </c>
      <c r="D49" s="28">
        <v>41706</v>
      </c>
      <c r="E49" s="19" t="s">
        <v>28</v>
      </c>
      <c r="F49" s="113">
        <v>9.9</v>
      </c>
      <c r="G49" s="113" t="s">
        <v>96</v>
      </c>
      <c r="H49" s="35" t="s">
        <v>30</v>
      </c>
    </row>
    <row r="50" spans="1:8" x14ac:dyDescent="0.25">
      <c r="A50" s="16">
        <v>46</v>
      </c>
      <c r="B50" s="23"/>
      <c r="C50" s="24" t="s">
        <v>272</v>
      </c>
      <c r="D50" s="25">
        <v>41913</v>
      </c>
      <c r="E50" s="48" t="s">
        <v>61</v>
      </c>
      <c r="F50" s="113">
        <v>9.9</v>
      </c>
      <c r="G50" s="113" t="s">
        <v>96</v>
      </c>
      <c r="H50" s="35" t="s">
        <v>62</v>
      </c>
    </row>
    <row r="51" spans="1:8" x14ac:dyDescent="0.25">
      <c r="A51" s="16">
        <v>46</v>
      </c>
      <c r="B51" s="23"/>
      <c r="C51" s="118" t="s">
        <v>273</v>
      </c>
      <c r="D51" s="115">
        <v>41821</v>
      </c>
      <c r="E51" s="112" t="s">
        <v>13</v>
      </c>
      <c r="F51" s="113">
        <v>9.9</v>
      </c>
      <c r="G51" s="113" t="s">
        <v>96</v>
      </c>
      <c r="H51" s="35" t="s">
        <v>16</v>
      </c>
    </row>
    <row r="52" spans="1:8" x14ac:dyDescent="0.25">
      <c r="A52" s="16">
        <v>49</v>
      </c>
      <c r="B52" s="116"/>
      <c r="C52" s="24" t="s">
        <v>274</v>
      </c>
      <c r="D52" s="45">
        <v>41290</v>
      </c>
      <c r="E52" s="127" t="s">
        <v>74</v>
      </c>
      <c r="F52" s="113">
        <v>10</v>
      </c>
      <c r="G52" s="113" t="s">
        <v>96</v>
      </c>
      <c r="H52" s="35" t="s">
        <v>75</v>
      </c>
    </row>
    <row r="53" spans="1:8" x14ac:dyDescent="0.25">
      <c r="A53" s="16">
        <v>49</v>
      </c>
      <c r="B53" s="107"/>
      <c r="C53" s="29" t="s">
        <v>275</v>
      </c>
      <c r="D53" s="28">
        <v>41740</v>
      </c>
      <c r="E53" s="48" t="s">
        <v>64</v>
      </c>
      <c r="F53" s="113">
        <v>10</v>
      </c>
      <c r="G53" s="113" t="s">
        <v>96</v>
      </c>
      <c r="H53" s="35" t="s">
        <v>65</v>
      </c>
    </row>
    <row r="54" spans="1:8" x14ac:dyDescent="0.25">
      <c r="A54" s="16">
        <v>49</v>
      </c>
      <c r="B54" s="107"/>
      <c r="C54" s="24" t="s">
        <v>276</v>
      </c>
      <c r="D54" s="25">
        <v>41555</v>
      </c>
      <c r="E54" s="112" t="s">
        <v>21</v>
      </c>
      <c r="F54" s="113">
        <v>10</v>
      </c>
      <c r="G54" s="113" t="s">
        <v>96</v>
      </c>
      <c r="H54" s="35" t="s">
        <v>37</v>
      </c>
    </row>
    <row r="55" spans="1:8" x14ac:dyDescent="0.25">
      <c r="A55" s="16">
        <v>49</v>
      </c>
      <c r="B55" s="107"/>
      <c r="C55" s="29" t="s">
        <v>277</v>
      </c>
      <c r="D55" s="28">
        <v>41332</v>
      </c>
      <c r="E55" s="19" t="s">
        <v>28</v>
      </c>
      <c r="F55" s="113">
        <v>10</v>
      </c>
      <c r="G55" s="113" t="s">
        <v>96</v>
      </c>
      <c r="H55" s="35" t="s">
        <v>265</v>
      </c>
    </row>
    <row r="56" spans="1:8" x14ac:dyDescent="0.25">
      <c r="A56" s="16">
        <v>53</v>
      </c>
      <c r="B56" s="107"/>
      <c r="C56" s="29" t="s">
        <v>278</v>
      </c>
      <c r="D56" s="41">
        <v>41500</v>
      </c>
      <c r="E56" s="127" t="s">
        <v>74</v>
      </c>
      <c r="F56" s="113">
        <v>10.1</v>
      </c>
      <c r="G56" s="113" t="s">
        <v>96</v>
      </c>
      <c r="H56" s="35" t="s">
        <v>75</v>
      </c>
    </row>
    <row r="57" spans="1:8" x14ac:dyDescent="0.25">
      <c r="A57" s="16">
        <v>54</v>
      </c>
      <c r="B57" s="107"/>
      <c r="C57" s="118" t="s">
        <v>279</v>
      </c>
      <c r="D57" s="120">
        <v>41492</v>
      </c>
      <c r="E57" s="35" t="s">
        <v>18</v>
      </c>
      <c r="F57" s="113">
        <v>10.199999999999999</v>
      </c>
      <c r="G57" s="113" t="s">
        <v>96</v>
      </c>
      <c r="H57" s="35" t="s">
        <v>53</v>
      </c>
    </row>
    <row r="58" spans="1:8" x14ac:dyDescent="0.25">
      <c r="A58" s="16">
        <v>54</v>
      </c>
      <c r="B58" s="107"/>
      <c r="C58" s="122" t="s">
        <v>280</v>
      </c>
      <c r="D58" s="124">
        <v>41795</v>
      </c>
      <c r="E58" s="112" t="s">
        <v>21</v>
      </c>
      <c r="F58" s="113">
        <v>10.199999999999999</v>
      </c>
      <c r="G58" s="113" t="s">
        <v>96</v>
      </c>
      <c r="H58" s="35" t="s">
        <v>67</v>
      </c>
    </row>
    <row r="59" spans="1:8" x14ac:dyDescent="0.25">
      <c r="A59" s="16">
        <v>54</v>
      </c>
      <c r="B59" s="107"/>
      <c r="C59" s="118" t="s">
        <v>281</v>
      </c>
      <c r="D59" s="115">
        <v>41622</v>
      </c>
      <c r="E59" s="112" t="s">
        <v>13</v>
      </c>
      <c r="F59" s="113">
        <v>10.199999999999999</v>
      </c>
      <c r="G59" s="113" t="s">
        <v>96</v>
      </c>
      <c r="H59" s="35" t="s">
        <v>16</v>
      </c>
    </row>
    <row r="60" spans="1:8" x14ac:dyDescent="0.25">
      <c r="A60" s="16">
        <v>57</v>
      </c>
      <c r="B60" s="107"/>
      <c r="C60" s="24" t="s">
        <v>282</v>
      </c>
      <c r="D60" s="25">
        <v>41829</v>
      </c>
      <c r="E60" s="19" t="s">
        <v>21</v>
      </c>
      <c r="F60" s="113">
        <v>10.3</v>
      </c>
      <c r="G60" s="113" t="s">
        <v>96</v>
      </c>
      <c r="H60" s="35" t="s">
        <v>32</v>
      </c>
    </row>
    <row r="61" spans="1:8" x14ac:dyDescent="0.25">
      <c r="A61" s="16">
        <v>57</v>
      </c>
      <c r="B61" s="107"/>
      <c r="C61" s="119" t="s">
        <v>283</v>
      </c>
      <c r="D61" s="120">
        <v>41421</v>
      </c>
      <c r="E61" s="35" t="s">
        <v>18</v>
      </c>
      <c r="F61" s="113">
        <v>10.3</v>
      </c>
      <c r="G61" s="113" t="s">
        <v>96</v>
      </c>
      <c r="H61" s="35" t="s">
        <v>19</v>
      </c>
    </row>
    <row r="62" spans="1:8" x14ac:dyDescent="0.25">
      <c r="A62" s="16">
        <v>59</v>
      </c>
      <c r="B62" s="107"/>
      <c r="C62" s="29" t="s">
        <v>284</v>
      </c>
      <c r="D62" s="41">
        <v>41847</v>
      </c>
      <c r="E62" s="127" t="s">
        <v>74</v>
      </c>
      <c r="F62" s="113">
        <v>10.4</v>
      </c>
      <c r="G62" s="113" t="s">
        <v>96</v>
      </c>
      <c r="H62" s="35" t="s">
        <v>75</v>
      </c>
    </row>
    <row r="63" spans="1:8" x14ac:dyDescent="0.25">
      <c r="A63" s="16">
        <v>60</v>
      </c>
      <c r="B63" s="107"/>
      <c r="C63" s="29" t="s">
        <v>285</v>
      </c>
      <c r="D63" s="28">
        <v>41733</v>
      </c>
      <c r="E63" s="19" t="s">
        <v>44</v>
      </c>
      <c r="F63" s="113">
        <v>10.5</v>
      </c>
      <c r="G63" s="113" t="s">
        <v>96</v>
      </c>
      <c r="H63" s="35" t="s">
        <v>45</v>
      </c>
    </row>
    <row r="64" spans="1:8" x14ac:dyDescent="0.25">
      <c r="A64" s="16">
        <v>60</v>
      </c>
      <c r="B64" s="16"/>
      <c r="C64" s="131" t="s">
        <v>286</v>
      </c>
      <c r="D64" s="28">
        <v>41907</v>
      </c>
      <c r="E64" s="19" t="s">
        <v>21</v>
      </c>
      <c r="F64" s="113">
        <v>10.5</v>
      </c>
      <c r="G64" s="113" t="s">
        <v>96</v>
      </c>
      <c r="H64" s="35" t="s">
        <v>34</v>
      </c>
    </row>
    <row r="65" spans="1:8" x14ac:dyDescent="0.25">
      <c r="A65" s="16">
        <v>62</v>
      </c>
      <c r="B65" s="116"/>
      <c r="C65" s="131" t="s">
        <v>287</v>
      </c>
      <c r="D65" s="28">
        <v>41704</v>
      </c>
      <c r="E65" s="19" t="s">
        <v>21</v>
      </c>
      <c r="F65" s="113">
        <v>10.9</v>
      </c>
      <c r="G65" s="113" t="s">
        <v>96</v>
      </c>
      <c r="H65" s="35" t="s">
        <v>34</v>
      </c>
    </row>
    <row r="66" spans="1:8" x14ac:dyDescent="0.25">
      <c r="A66" s="16">
        <v>63</v>
      </c>
      <c r="B66" s="23"/>
      <c r="C66" s="24" t="s">
        <v>288</v>
      </c>
      <c r="D66" s="25">
        <v>41777</v>
      </c>
      <c r="E66" s="48" t="s">
        <v>72</v>
      </c>
      <c r="F66" s="113">
        <v>11</v>
      </c>
      <c r="G66" s="113" t="s">
        <v>96</v>
      </c>
      <c r="H66" s="35" t="s">
        <v>62</v>
      </c>
    </row>
    <row r="67" spans="1:8" x14ac:dyDescent="0.25">
      <c r="A67" s="16">
        <v>64</v>
      </c>
      <c r="B67" s="107"/>
      <c r="C67" s="122" t="s">
        <v>289</v>
      </c>
      <c r="D67" s="124">
        <v>41630</v>
      </c>
      <c r="E67" s="112" t="s">
        <v>21</v>
      </c>
      <c r="F67" s="113">
        <v>11.2</v>
      </c>
      <c r="G67" s="113" t="s">
        <v>96</v>
      </c>
      <c r="H67" s="35" t="s">
        <v>67</v>
      </c>
    </row>
    <row r="68" spans="1:8" x14ac:dyDescent="0.25">
      <c r="A68" s="16">
        <v>64</v>
      </c>
      <c r="B68" s="107"/>
      <c r="C68" s="29" t="s">
        <v>290</v>
      </c>
      <c r="D68" s="28">
        <v>41612</v>
      </c>
      <c r="E68" s="19" t="s">
        <v>44</v>
      </c>
      <c r="F68" s="113">
        <v>11.2</v>
      </c>
      <c r="G68" s="113" t="s">
        <v>96</v>
      </c>
      <c r="H68" s="35" t="s">
        <v>45</v>
      </c>
    </row>
    <row r="69" spans="1:8" x14ac:dyDescent="0.25">
      <c r="A69" s="16">
        <v>64</v>
      </c>
      <c r="B69" s="16"/>
      <c r="C69" s="29" t="s">
        <v>291</v>
      </c>
      <c r="D69" s="28">
        <v>41894</v>
      </c>
      <c r="E69" s="48" t="s">
        <v>64</v>
      </c>
      <c r="F69" s="113">
        <v>11.2</v>
      </c>
      <c r="G69" s="113" t="s">
        <v>96</v>
      </c>
      <c r="H69" s="35" t="s">
        <v>65</v>
      </c>
    </row>
    <row r="70" spans="1:8" x14ac:dyDescent="0.25">
      <c r="A70" s="16">
        <v>67</v>
      </c>
      <c r="B70" s="107"/>
      <c r="C70" s="29" t="s">
        <v>292</v>
      </c>
      <c r="D70" s="28">
        <v>41816</v>
      </c>
      <c r="E70" s="19" t="s">
        <v>44</v>
      </c>
      <c r="F70" s="113">
        <v>13.3</v>
      </c>
      <c r="G70" s="113" t="s">
        <v>96</v>
      </c>
      <c r="H70" s="35" t="s">
        <v>45</v>
      </c>
    </row>
    <row r="71" spans="1:8" ht="15.75" x14ac:dyDescent="0.25">
      <c r="A71" s="132" t="s">
        <v>293</v>
      </c>
      <c r="B71" s="133"/>
      <c r="C71" s="82"/>
      <c r="D71" s="67"/>
      <c r="E71" s="81"/>
      <c r="F71" s="134"/>
      <c r="G71" s="67"/>
      <c r="H71" s="135"/>
    </row>
    <row r="72" spans="1:8" x14ac:dyDescent="0.25">
      <c r="A72" s="98" t="s">
        <v>1</v>
      </c>
      <c r="B72" s="98" t="s">
        <v>217</v>
      </c>
      <c r="C72" s="98" t="s">
        <v>218</v>
      </c>
      <c r="D72" s="99" t="s">
        <v>219</v>
      </c>
      <c r="E72" s="100" t="s">
        <v>220</v>
      </c>
      <c r="F72" s="101" t="s">
        <v>5</v>
      </c>
      <c r="G72" s="102" t="s">
        <v>6</v>
      </c>
      <c r="H72" s="100" t="s">
        <v>221</v>
      </c>
    </row>
    <row r="73" spans="1:8" x14ac:dyDescent="0.25">
      <c r="A73" s="136">
        <v>1</v>
      </c>
      <c r="B73" s="136"/>
      <c r="C73" s="137" t="s">
        <v>225</v>
      </c>
      <c r="D73" s="111">
        <v>41564</v>
      </c>
      <c r="E73" s="112" t="s">
        <v>21</v>
      </c>
      <c r="F73" s="138" t="s">
        <v>153</v>
      </c>
      <c r="G73" s="138" t="s">
        <v>29</v>
      </c>
      <c r="H73" s="139" t="s">
        <v>37</v>
      </c>
    </row>
    <row r="74" spans="1:8" x14ac:dyDescent="0.25">
      <c r="A74" s="136">
        <v>2</v>
      </c>
      <c r="B74" s="140"/>
      <c r="C74" s="137" t="s">
        <v>223</v>
      </c>
      <c r="D74" s="111">
        <v>41495</v>
      </c>
      <c r="E74" s="112" t="s">
        <v>21</v>
      </c>
      <c r="F74" s="138" t="s">
        <v>158</v>
      </c>
      <c r="G74" s="138" t="s">
        <v>29</v>
      </c>
      <c r="H74" s="139" t="s">
        <v>22</v>
      </c>
    </row>
    <row r="75" spans="1:8" x14ac:dyDescent="0.25">
      <c r="A75" s="136">
        <v>3</v>
      </c>
      <c r="B75" s="141"/>
      <c r="C75" s="142" t="s">
        <v>228</v>
      </c>
      <c r="D75" s="115">
        <v>41712</v>
      </c>
      <c r="E75" s="130" t="s">
        <v>229</v>
      </c>
      <c r="F75" s="143" t="s">
        <v>294</v>
      </c>
      <c r="G75" s="143" t="s">
        <v>48</v>
      </c>
      <c r="H75" s="139" t="s">
        <v>230</v>
      </c>
    </row>
    <row r="76" spans="1:8" x14ac:dyDescent="0.25">
      <c r="A76" s="136">
        <v>4</v>
      </c>
      <c r="B76" s="140"/>
      <c r="C76" s="142" t="s">
        <v>227</v>
      </c>
      <c r="D76" s="115">
        <v>41291</v>
      </c>
      <c r="E76" s="112" t="s">
        <v>28</v>
      </c>
      <c r="F76" s="143" t="s">
        <v>295</v>
      </c>
      <c r="G76" s="143" t="s">
        <v>48</v>
      </c>
      <c r="H76" s="139" t="s">
        <v>30</v>
      </c>
    </row>
    <row r="77" spans="1:8" x14ac:dyDescent="0.25">
      <c r="A77" s="136">
        <v>5</v>
      </c>
      <c r="B77" s="144"/>
      <c r="C77" s="142" t="s">
        <v>226</v>
      </c>
      <c r="D77" s="115">
        <v>41375</v>
      </c>
      <c r="E77" s="112" t="s">
        <v>85</v>
      </c>
      <c r="F77" s="143" t="s">
        <v>296</v>
      </c>
      <c r="G77" s="143" t="s">
        <v>48</v>
      </c>
      <c r="H77" s="145" t="s">
        <v>86</v>
      </c>
    </row>
    <row r="78" spans="1:8" x14ac:dyDescent="0.25">
      <c r="A78" s="136">
        <v>6</v>
      </c>
      <c r="B78" s="136"/>
      <c r="C78" s="137" t="s">
        <v>234</v>
      </c>
      <c r="D78" s="111">
        <v>41382</v>
      </c>
      <c r="E78" s="112" t="s">
        <v>21</v>
      </c>
      <c r="F78" s="138" t="s">
        <v>173</v>
      </c>
      <c r="G78" s="143" t="s">
        <v>48</v>
      </c>
      <c r="H78" s="139" t="s">
        <v>22</v>
      </c>
    </row>
    <row r="79" spans="1:8" x14ac:dyDescent="0.25">
      <c r="A79" s="136">
        <v>7</v>
      </c>
      <c r="B79" s="141"/>
      <c r="C79" s="146" t="s">
        <v>237</v>
      </c>
      <c r="D79" s="147">
        <v>41887</v>
      </c>
      <c r="E79" s="148" t="s">
        <v>18</v>
      </c>
      <c r="F79" s="138" t="s">
        <v>297</v>
      </c>
      <c r="G79" s="143" t="s">
        <v>48</v>
      </c>
      <c r="H79" s="139" t="s">
        <v>39</v>
      </c>
    </row>
    <row r="80" spans="1:8" x14ac:dyDescent="0.25">
      <c r="A80" s="136">
        <v>8</v>
      </c>
      <c r="B80" s="144"/>
      <c r="C80" s="146" t="s">
        <v>235</v>
      </c>
      <c r="D80" s="149">
        <v>41586</v>
      </c>
      <c r="E80" s="150" t="s">
        <v>13</v>
      </c>
      <c r="F80" s="151" t="s">
        <v>298</v>
      </c>
      <c r="G80" s="143" t="s">
        <v>48</v>
      </c>
      <c r="H80" s="81" t="s">
        <v>16</v>
      </c>
    </row>
    <row r="81" spans="1:8" x14ac:dyDescent="0.25">
      <c r="A81" s="136">
        <v>9</v>
      </c>
      <c r="B81" s="141"/>
      <c r="C81" s="152" t="s">
        <v>244</v>
      </c>
      <c r="D81" s="153">
        <v>41591</v>
      </c>
      <c r="E81" s="33" t="s">
        <v>24</v>
      </c>
      <c r="F81" s="151" t="s">
        <v>299</v>
      </c>
      <c r="G81" s="143" t="s">
        <v>48</v>
      </c>
      <c r="H81" s="81" t="s">
        <v>25</v>
      </c>
    </row>
    <row r="82" spans="1:8" x14ac:dyDescent="0.25">
      <c r="A82" s="136">
        <v>10</v>
      </c>
      <c r="B82" s="140"/>
      <c r="C82" s="152" t="s">
        <v>233</v>
      </c>
      <c r="D82" s="153">
        <v>41460</v>
      </c>
      <c r="E82" s="33" t="s">
        <v>24</v>
      </c>
      <c r="F82" s="154" t="s">
        <v>300</v>
      </c>
      <c r="G82" s="154" t="s">
        <v>79</v>
      </c>
      <c r="H82" s="81" t="s">
        <v>25</v>
      </c>
    </row>
    <row r="83" spans="1:8" x14ac:dyDescent="0.25">
      <c r="A83" s="136">
        <v>11</v>
      </c>
      <c r="B83" s="136"/>
      <c r="C83" s="24" t="s">
        <v>231</v>
      </c>
      <c r="D83" s="25">
        <v>41441</v>
      </c>
      <c r="E83" s="19" t="s">
        <v>21</v>
      </c>
      <c r="F83" s="154" t="s">
        <v>301</v>
      </c>
      <c r="G83" s="154" t="s">
        <v>79</v>
      </c>
      <c r="H83" s="81" t="s">
        <v>22</v>
      </c>
    </row>
    <row r="84" spans="1:8" x14ac:dyDescent="0.25">
      <c r="A84" s="136">
        <v>12</v>
      </c>
      <c r="B84" s="141"/>
      <c r="C84" s="155" t="s">
        <v>242</v>
      </c>
      <c r="D84" s="156">
        <v>41440</v>
      </c>
      <c r="E84" s="150" t="s">
        <v>21</v>
      </c>
      <c r="F84" s="151" t="s">
        <v>302</v>
      </c>
      <c r="G84" s="154" t="s">
        <v>79</v>
      </c>
      <c r="H84" s="81" t="s">
        <v>67</v>
      </c>
    </row>
    <row r="85" spans="1:8" x14ac:dyDescent="0.25">
      <c r="A85" s="136">
        <v>13</v>
      </c>
      <c r="B85" s="141"/>
      <c r="C85" s="24" t="s">
        <v>232</v>
      </c>
      <c r="D85" s="25">
        <v>41445</v>
      </c>
      <c r="E85" s="19" t="s">
        <v>21</v>
      </c>
      <c r="F85" s="154" t="s">
        <v>303</v>
      </c>
      <c r="G85" s="154" t="s">
        <v>79</v>
      </c>
      <c r="H85" s="81" t="s">
        <v>32</v>
      </c>
    </row>
    <row r="86" spans="1:8" x14ac:dyDescent="0.25">
      <c r="A86" s="136">
        <v>14</v>
      </c>
      <c r="B86" s="140"/>
      <c r="C86" s="152" t="s">
        <v>269</v>
      </c>
      <c r="D86" s="157">
        <v>41888</v>
      </c>
      <c r="E86" s="150" t="s">
        <v>229</v>
      </c>
      <c r="F86" s="154" t="s">
        <v>304</v>
      </c>
      <c r="G86" s="154" t="s">
        <v>79</v>
      </c>
      <c r="H86" s="81" t="s">
        <v>270</v>
      </c>
    </row>
    <row r="87" spans="1:8" x14ac:dyDescent="0.25">
      <c r="A87" s="136">
        <v>15</v>
      </c>
      <c r="B87" s="144"/>
      <c r="C87" s="146" t="s">
        <v>236</v>
      </c>
      <c r="D87" s="149">
        <v>41494</v>
      </c>
      <c r="E87" s="150" t="s">
        <v>13</v>
      </c>
      <c r="F87" s="154" t="s">
        <v>189</v>
      </c>
      <c r="G87" s="154" t="s">
        <v>79</v>
      </c>
      <c r="H87" s="81" t="s">
        <v>16</v>
      </c>
    </row>
    <row r="88" spans="1:8" x14ac:dyDescent="0.25">
      <c r="A88" s="136">
        <v>16</v>
      </c>
      <c r="B88" s="140"/>
      <c r="C88" s="146" t="s">
        <v>238</v>
      </c>
      <c r="D88" s="158">
        <v>41892</v>
      </c>
      <c r="E88" s="33" t="s">
        <v>18</v>
      </c>
      <c r="F88" s="154" t="s">
        <v>191</v>
      </c>
      <c r="G88" s="154" t="s">
        <v>79</v>
      </c>
      <c r="H88" s="81" t="s">
        <v>19</v>
      </c>
    </row>
    <row r="89" spans="1:8" x14ac:dyDescent="0.25">
      <c r="A89" s="136">
        <v>17</v>
      </c>
      <c r="B89" s="136"/>
      <c r="C89" s="152" t="s">
        <v>262</v>
      </c>
      <c r="D89" s="157">
        <v>41912</v>
      </c>
      <c r="E89" s="34" t="s">
        <v>21</v>
      </c>
      <c r="F89" s="154" t="s">
        <v>305</v>
      </c>
      <c r="G89" s="154" t="s">
        <v>79</v>
      </c>
      <c r="H89" s="81" t="s">
        <v>32</v>
      </c>
    </row>
    <row r="90" spans="1:8" x14ac:dyDescent="0.25">
      <c r="A90" s="136">
        <v>18</v>
      </c>
      <c r="B90" s="140"/>
      <c r="C90" s="146" t="s">
        <v>239</v>
      </c>
      <c r="D90" s="158">
        <v>41803</v>
      </c>
      <c r="E90" s="33" t="s">
        <v>18</v>
      </c>
      <c r="F90" s="151" t="s">
        <v>306</v>
      </c>
      <c r="G90" s="154" t="s">
        <v>79</v>
      </c>
      <c r="H90" s="81" t="s">
        <v>19</v>
      </c>
    </row>
    <row r="91" spans="1:8" x14ac:dyDescent="0.25">
      <c r="A91" s="136">
        <v>19</v>
      </c>
      <c r="B91" s="141"/>
      <c r="C91" s="152" t="s">
        <v>254</v>
      </c>
      <c r="D91" s="157">
        <v>41536</v>
      </c>
      <c r="E91" s="34" t="s">
        <v>21</v>
      </c>
      <c r="F91" s="154" t="s">
        <v>307</v>
      </c>
      <c r="G91" s="154" t="s">
        <v>79</v>
      </c>
      <c r="H91" s="81" t="s">
        <v>32</v>
      </c>
    </row>
    <row r="92" spans="1:8" x14ac:dyDescent="0.25">
      <c r="A92" s="136">
        <v>20</v>
      </c>
      <c r="B92" s="140"/>
      <c r="C92" s="146" t="s">
        <v>246</v>
      </c>
      <c r="D92" s="159">
        <v>41390</v>
      </c>
      <c r="E92" s="150" t="s">
        <v>21</v>
      </c>
      <c r="F92" s="154" t="s">
        <v>308</v>
      </c>
      <c r="G92" s="154" t="s">
        <v>79</v>
      </c>
      <c r="H92" s="81" t="s">
        <v>67</v>
      </c>
    </row>
    <row r="93" spans="1:8" x14ac:dyDescent="0.25">
      <c r="A93" s="136">
        <v>21</v>
      </c>
      <c r="B93" s="144"/>
      <c r="C93" s="146" t="s">
        <v>243</v>
      </c>
      <c r="D93" s="159">
        <v>41547</v>
      </c>
      <c r="E93" s="150" t="s">
        <v>21</v>
      </c>
      <c r="F93" s="151" t="s">
        <v>309</v>
      </c>
      <c r="G93" s="151" t="s">
        <v>96</v>
      </c>
      <c r="H93" s="81" t="s">
        <v>67</v>
      </c>
    </row>
    <row r="94" spans="1:8" x14ac:dyDescent="0.25">
      <c r="A94" s="136">
        <v>22</v>
      </c>
      <c r="B94" s="136"/>
      <c r="C94" s="146" t="s">
        <v>259</v>
      </c>
      <c r="D94" s="158">
        <v>41809</v>
      </c>
      <c r="E94" s="33" t="s">
        <v>18</v>
      </c>
      <c r="F94" s="151" t="s">
        <v>310</v>
      </c>
      <c r="G94" s="151" t="s">
        <v>96</v>
      </c>
      <c r="H94" s="81" t="s">
        <v>53</v>
      </c>
    </row>
    <row r="95" spans="1:8" x14ac:dyDescent="0.25">
      <c r="A95" s="136">
        <v>23</v>
      </c>
      <c r="B95" s="140"/>
      <c r="C95" s="160" t="s">
        <v>249</v>
      </c>
      <c r="D95" s="161">
        <v>41704</v>
      </c>
      <c r="E95" s="150" t="s">
        <v>21</v>
      </c>
      <c r="F95" s="138" t="s">
        <v>311</v>
      </c>
      <c r="G95" s="143" t="s">
        <v>96</v>
      </c>
      <c r="H95" s="139" t="s">
        <v>22</v>
      </c>
    </row>
    <row r="96" spans="1:8" x14ac:dyDescent="0.25">
      <c r="A96" s="136">
        <v>24</v>
      </c>
      <c r="B96" s="140"/>
      <c r="C96" s="162" t="s">
        <v>275</v>
      </c>
      <c r="D96" s="149">
        <v>41740</v>
      </c>
      <c r="E96" s="163" t="s">
        <v>64</v>
      </c>
      <c r="F96" s="138" t="s">
        <v>312</v>
      </c>
      <c r="G96" s="143" t="s">
        <v>96</v>
      </c>
      <c r="H96" s="139" t="s">
        <v>65</v>
      </c>
    </row>
    <row r="97" spans="1:8" x14ac:dyDescent="0.25">
      <c r="A97" s="136">
        <v>25</v>
      </c>
      <c r="B97" s="164"/>
      <c r="C97" s="162" t="s">
        <v>264</v>
      </c>
      <c r="D97" s="149">
        <v>41305</v>
      </c>
      <c r="E97" s="150" t="s">
        <v>28</v>
      </c>
      <c r="F97" s="143" t="s">
        <v>313</v>
      </c>
      <c r="G97" s="143" t="s">
        <v>96</v>
      </c>
      <c r="H97" s="139" t="s">
        <v>265</v>
      </c>
    </row>
    <row r="98" spans="1:8" x14ac:dyDescent="0.25">
      <c r="A98" s="136">
        <v>26</v>
      </c>
      <c r="B98" s="144"/>
      <c r="C98" s="155" t="s">
        <v>256</v>
      </c>
      <c r="D98" s="156">
        <v>41880</v>
      </c>
      <c r="E98" s="150" t="s">
        <v>21</v>
      </c>
      <c r="F98" s="143" t="s">
        <v>314</v>
      </c>
      <c r="G98" s="143" t="s">
        <v>96</v>
      </c>
      <c r="H98" s="139" t="s">
        <v>67</v>
      </c>
    </row>
    <row r="99" spans="1:8" x14ac:dyDescent="0.25">
      <c r="A99" s="136">
        <v>27</v>
      </c>
      <c r="B99" s="140"/>
      <c r="C99" s="160" t="s">
        <v>272</v>
      </c>
      <c r="D99" s="161">
        <v>41913</v>
      </c>
      <c r="E99" s="163" t="s">
        <v>61</v>
      </c>
      <c r="F99" s="143" t="s">
        <v>315</v>
      </c>
      <c r="G99" s="143" t="s">
        <v>96</v>
      </c>
      <c r="H99" s="139" t="s">
        <v>62</v>
      </c>
    </row>
    <row r="100" spans="1:8" x14ac:dyDescent="0.25">
      <c r="A100" s="136">
        <v>28</v>
      </c>
      <c r="B100" s="164"/>
      <c r="C100" s="162" t="s">
        <v>285</v>
      </c>
      <c r="D100" s="149">
        <v>41733</v>
      </c>
      <c r="E100" s="150" t="s">
        <v>44</v>
      </c>
      <c r="F100" s="143" t="s">
        <v>315</v>
      </c>
      <c r="G100" s="143" t="s">
        <v>96</v>
      </c>
      <c r="H100" s="139" t="s">
        <v>45</v>
      </c>
    </row>
    <row r="101" spans="1:8" x14ac:dyDescent="0.25">
      <c r="A101" s="136">
        <v>29</v>
      </c>
      <c r="B101" s="141"/>
      <c r="C101" s="146" t="s">
        <v>248</v>
      </c>
      <c r="D101" s="147">
        <v>41517</v>
      </c>
      <c r="E101" s="163" t="s">
        <v>61</v>
      </c>
      <c r="F101" s="138" t="s">
        <v>316</v>
      </c>
      <c r="G101" s="143" t="s">
        <v>96</v>
      </c>
      <c r="H101" s="139" t="s">
        <v>62</v>
      </c>
    </row>
    <row r="102" spans="1:8" x14ac:dyDescent="0.25">
      <c r="A102" s="136">
        <v>30</v>
      </c>
      <c r="B102" s="141"/>
      <c r="C102" s="146" t="s">
        <v>250</v>
      </c>
      <c r="D102" s="147">
        <v>41697</v>
      </c>
      <c r="E102" s="148" t="s">
        <v>18</v>
      </c>
      <c r="F102" s="138" t="s">
        <v>317</v>
      </c>
      <c r="G102" s="143" t="s">
        <v>96</v>
      </c>
      <c r="H102" s="139" t="s">
        <v>39</v>
      </c>
    </row>
    <row r="103" spans="1:8" x14ac:dyDescent="0.25">
      <c r="A103" s="136">
        <v>31</v>
      </c>
      <c r="B103" s="141"/>
      <c r="C103" s="150" t="s">
        <v>257</v>
      </c>
      <c r="D103" s="149">
        <v>41459</v>
      </c>
      <c r="E103" s="150" t="s">
        <v>21</v>
      </c>
      <c r="F103" s="138" t="s">
        <v>318</v>
      </c>
      <c r="G103" s="143" t="s">
        <v>96</v>
      </c>
      <c r="H103" s="139" t="s">
        <v>34</v>
      </c>
    </row>
    <row r="104" spans="1:8" x14ac:dyDescent="0.25">
      <c r="A104" s="136">
        <v>32</v>
      </c>
      <c r="B104" s="164"/>
      <c r="C104" s="162" t="s">
        <v>245</v>
      </c>
      <c r="D104" s="149">
        <v>41688</v>
      </c>
      <c r="E104" s="150" t="s">
        <v>44</v>
      </c>
      <c r="F104" s="138" t="s">
        <v>319</v>
      </c>
      <c r="G104" s="143" t="s">
        <v>96</v>
      </c>
      <c r="H104" s="139" t="s">
        <v>45</v>
      </c>
    </row>
    <row r="105" spans="1:8" x14ac:dyDescent="0.25">
      <c r="A105" s="136">
        <v>33</v>
      </c>
      <c r="B105" s="144"/>
      <c r="C105" s="160" t="s">
        <v>247</v>
      </c>
      <c r="D105" s="161">
        <v>41654</v>
      </c>
      <c r="E105" s="163" t="s">
        <v>61</v>
      </c>
      <c r="F105" s="138" t="s">
        <v>320</v>
      </c>
      <c r="G105" s="143" t="s">
        <v>96</v>
      </c>
      <c r="H105" s="139" t="s">
        <v>62</v>
      </c>
    </row>
    <row r="106" spans="1:8" x14ac:dyDescent="0.25">
      <c r="A106" s="136">
        <v>34</v>
      </c>
      <c r="B106" s="141"/>
      <c r="C106" s="162" t="s">
        <v>251</v>
      </c>
      <c r="D106" s="149">
        <v>41422</v>
      </c>
      <c r="E106" s="150" t="s">
        <v>44</v>
      </c>
      <c r="F106" s="138" t="s">
        <v>321</v>
      </c>
      <c r="G106" s="143" t="s">
        <v>96</v>
      </c>
      <c r="H106" s="139" t="s">
        <v>45</v>
      </c>
    </row>
    <row r="107" spans="1:8" x14ac:dyDescent="0.25">
      <c r="A107" s="136">
        <v>35</v>
      </c>
      <c r="B107" s="140"/>
      <c r="C107" s="160" t="s">
        <v>282</v>
      </c>
      <c r="D107" s="161">
        <v>41829</v>
      </c>
      <c r="E107" s="150" t="s">
        <v>21</v>
      </c>
      <c r="F107" s="138" t="s">
        <v>322</v>
      </c>
      <c r="G107" s="143" t="s">
        <v>96</v>
      </c>
      <c r="H107" s="139" t="s">
        <v>32</v>
      </c>
    </row>
    <row r="108" spans="1:8" x14ac:dyDescent="0.25">
      <c r="A108" s="136">
        <v>36</v>
      </c>
      <c r="B108" s="140"/>
      <c r="C108" s="146" t="s">
        <v>266</v>
      </c>
      <c r="D108" s="147">
        <v>41310</v>
      </c>
      <c r="E108" s="148" t="s">
        <v>18</v>
      </c>
      <c r="F108" s="138" t="s">
        <v>323</v>
      </c>
      <c r="G108" s="143" t="s">
        <v>96</v>
      </c>
      <c r="H108" s="139" t="s">
        <v>19</v>
      </c>
    </row>
    <row r="109" spans="1:8" x14ac:dyDescent="0.25">
      <c r="A109" s="136">
        <v>37</v>
      </c>
      <c r="B109" s="140"/>
      <c r="C109" s="160" t="s">
        <v>276</v>
      </c>
      <c r="D109" s="161">
        <v>41555</v>
      </c>
      <c r="E109" s="150" t="s">
        <v>21</v>
      </c>
      <c r="F109" s="143" t="s">
        <v>324</v>
      </c>
      <c r="G109" s="143" t="s">
        <v>96</v>
      </c>
      <c r="H109" s="139" t="s">
        <v>37</v>
      </c>
    </row>
    <row r="110" spans="1:8" x14ac:dyDescent="0.25">
      <c r="A110" s="136">
        <v>38</v>
      </c>
      <c r="B110" s="140"/>
      <c r="C110" s="162" t="s">
        <v>252</v>
      </c>
      <c r="D110" s="149">
        <v>41679</v>
      </c>
      <c r="E110" s="163" t="s">
        <v>61</v>
      </c>
      <c r="F110" s="143" t="s">
        <v>325</v>
      </c>
      <c r="G110" s="143" t="s">
        <v>96</v>
      </c>
      <c r="H110" s="139" t="s">
        <v>62</v>
      </c>
    </row>
    <row r="111" spans="1:8" x14ac:dyDescent="0.25">
      <c r="A111" s="136">
        <v>39</v>
      </c>
      <c r="B111" s="140"/>
      <c r="C111" s="160" t="s">
        <v>261</v>
      </c>
      <c r="D111" s="161">
        <v>41757</v>
      </c>
      <c r="E111" s="163" t="s">
        <v>72</v>
      </c>
      <c r="F111" s="143" t="s">
        <v>326</v>
      </c>
      <c r="G111" s="143" t="s">
        <v>96</v>
      </c>
      <c r="H111" s="145" t="s">
        <v>62</v>
      </c>
    </row>
    <row r="112" spans="1:8" x14ac:dyDescent="0.25">
      <c r="A112" s="136">
        <v>40</v>
      </c>
      <c r="B112" s="136"/>
      <c r="C112" s="146" t="s">
        <v>279</v>
      </c>
      <c r="D112" s="147">
        <v>41492</v>
      </c>
      <c r="E112" s="148" t="s">
        <v>18</v>
      </c>
      <c r="F112" s="138" t="s">
        <v>327</v>
      </c>
      <c r="G112" s="143" t="s">
        <v>96</v>
      </c>
      <c r="H112" s="139" t="s">
        <v>53</v>
      </c>
    </row>
    <row r="113" spans="1:8" x14ac:dyDescent="0.25">
      <c r="A113" s="136">
        <v>41</v>
      </c>
      <c r="B113" s="140"/>
      <c r="C113" s="162" t="s">
        <v>284</v>
      </c>
      <c r="D113" s="165">
        <v>41847</v>
      </c>
      <c r="E113" s="148" t="s">
        <v>74</v>
      </c>
      <c r="F113" s="143" t="s">
        <v>328</v>
      </c>
      <c r="G113" s="143" t="s">
        <v>96</v>
      </c>
      <c r="H113" s="139" t="s">
        <v>75</v>
      </c>
    </row>
    <row r="114" spans="1:8" x14ac:dyDescent="0.25">
      <c r="A114" s="136">
        <v>42</v>
      </c>
      <c r="B114" s="140"/>
      <c r="C114" s="162" t="s">
        <v>278</v>
      </c>
      <c r="D114" s="165">
        <v>41500</v>
      </c>
      <c r="E114" s="148" t="s">
        <v>74</v>
      </c>
      <c r="F114" s="138" t="s">
        <v>329</v>
      </c>
      <c r="G114" s="143" t="s">
        <v>96</v>
      </c>
      <c r="H114" s="139" t="s">
        <v>75</v>
      </c>
    </row>
    <row r="115" spans="1:8" x14ac:dyDescent="0.25">
      <c r="A115" s="136">
        <v>43</v>
      </c>
      <c r="B115" s="136"/>
      <c r="C115" s="160" t="s">
        <v>253</v>
      </c>
      <c r="D115" s="166">
        <v>41408</v>
      </c>
      <c r="E115" s="148" t="s">
        <v>74</v>
      </c>
      <c r="F115" s="143" t="s">
        <v>330</v>
      </c>
      <c r="G115" s="143" t="s">
        <v>96</v>
      </c>
      <c r="H115" s="139" t="s">
        <v>75</v>
      </c>
    </row>
    <row r="116" spans="1:8" x14ac:dyDescent="0.25">
      <c r="A116" s="136">
        <v>44</v>
      </c>
      <c r="B116" s="140"/>
      <c r="C116" s="167" t="s">
        <v>255</v>
      </c>
      <c r="D116" s="168">
        <v>41306</v>
      </c>
      <c r="E116" s="150" t="s">
        <v>21</v>
      </c>
      <c r="F116" s="138" t="s">
        <v>330</v>
      </c>
      <c r="G116" s="143" t="s">
        <v>96</v>
      </c>
      <c r="H116" s="139" t="s">
        <v>67</v>
      </c>
    </row>
    <row r="117" spans="1:8" x14ac:dyDescent="0.25">
      <c r="A117" s="136">
        <v>45</v>
      </c>
      <c r="B117" s="136"/>
      <c r="C117" s="146" t="s">
        <v>283</v>
      </c>
      <c r="D117" s="147">
        <v>41421</v>
      </c>
      <c r="E117" s="148" t="s">
        <v>18</v>
      </c>
      <c r="F117" s="143" t="s">
        <v>331</v>
      </c>
      <c r="G117" s="143" t="s">
        <v>96</v>
      </c>
      <c r="H117" s="145" t="s">
        <v>19</v>
      </c>
    </row>
    <row r="118" spans="1:8" x14ac:dyDescent="0.25">
      <c r="A118" s="136">
        <v>46</v>
      </c>
      <c r="B118" s="136"/>
      <c r="C118" s="137" t="s">
        <v>224</v>
      </c>
      <c r="D118" s="111">
        <v>41988</v>
      </c>
      <c r="E118" s="169" t="s">
        <v>72</v>
      </c>
      <c r="F118" s="143" t="s">
        <v>332</v>
      </c>
      <c r="G118" s="143" t="s">
        <v>96</v>
      </c>
      <c r="H118" s="139" t="s">
        <v>62</v>
      </c>
    </row>
    <row r="119" spans="1:8" x14ac:dyDescent="0.25">
      <c r="A119" s="136">
        <v>47</v>
      </c>
      <c r="B119" s="136"/>
      <c r="C119" s="162" t="s">
        <v>263</v>
      </c>
      <c r="D119" s="165">
        <v>41809</v>
      </c>
      <c r="E119" s="148" t="s">
        <v>74</v>
      </c>
      <c r="F119" s="143" t="s">
        <v>333</v>
      </c>
      <c r="G119" s="143" t="s">
        <v>96</v>
      </c>
      <c r="H119" s="139" t="s">
        <v>75</v>
      </c>
    </row>
    <row r="120" spans="1:8" x14ac:dyDescent="0.25">
      <c r="A120" s="136">
        <v>48</v>
      </c>
      <c r="B120" s="136"/>
      <c r="C120" s="146" t="s">
        <v>273</v>
      </c>
      <c r="D120" s="149">
        <v>41821</v>
      </c>
      <c r="E120" s="150" t="s">
        <v>13</v>
      </c>
      <c r="F120" s="138" t="s">
        <v>334</v>
      </c>
      <c r="G120" s="143" t="s">
        <v>96</v>
      </c>
      <c r="H120" s="145" t="s">
        <v>16</v>
      </c>
    </row>
    <row r="121" spans="1:8" x14ac:dyDescent="0.25">
      <c r="A121" s="136">
        <v>49</v>
      </c>
      <c r="B121" s="136"/>
      <c r="C121" s="162" t="s">
        <v>258</v>
      </c>
      <c r="D121" s="165">
        <v>41855</v>
      </c>
      <c r="E121" s="148" t="s">
        <v>74</v>
      </c>
      <c r="F121" s="143" t="s">
        <v>335</v>
      </c>
      <c r="G121" s="143" t="s">
        <v>96</v>
      </c>
      <c r="H121" s="139" t="s">
        <v>75</v>
      </c>
    </row>
    <row r="122" spans="1:8" x14ac:dyDescent="0.25">
      <c r="A122" s="136">
        <v>50</v>
      </c>
      <c r="B122" s="136"/>
      <c r="C122" s="162" t="s">
        <v>290</v>
      </c>
      <c r="D122" s="149">
        <v>41612</v>
      </c>
      <c r="E122" s="150" t="s">
        <v>44</v>
      </c>
      <c r="F122" s="143" t="s">
        <v>336</v>
      </c>
      <c r="G122" s="143" t="s">
        <v>96</v>
      </c>
      <c r="H122" s="139" t="s">
        <v>45</v>
      </c>
    </row>
    <row r="123" spans="1:8" x14ac:dyDescent="0.25">
      <c r="A123" s="136">
        <v>51</v>
      </c>
      <c r="B123" s="136"/>
      <c r="C123" s="160" t="s">
        <v>288</v>
      </c>
      <c r="D123" s="161">
        <v>41777</v>
      </c>
      <c r="E123" s="163" t="s">
        <v>72</v>
      </c>
      <c r="F123" s="143" t="s">
        <v>336</v>
      </c>
      <c r="G123" s="143" t="s">
        <v>96</v>
      </c>
      <c r="H123" s="139" t="s">
        <v>62</v>
      </c>
    </row>
    <row r="124" spans="1:8" x14ac:dyDescent="0.25">
      <c r="A124" s="136">
        <v>52</v>
      </c>
      <c r="B124" s="136"/>
      <c r="C124" s="162" t="s">
        <v>271</v>
      </c>
      <c r="D124" s="149">
        <v>41706</v>
      </c>
      <c r="E124" s="150" t="s">
        <v>28</v>
      </c>
      <c r="F124" s="143" t="s">
        <v>337</v>
      </c>
      <c r="G124" s="143" t="s">
        <v>96</v>
      </c>
      <c r="H124" s="139" t="s">
        <v>30</v>
      </c>
    </row>
    <row r="125" spans="1:8" x14ac:dyDescent="0.25">
      <c r="A125" s="136">
        <v>53</v>
      </c>
      <c r="B125" s="136"/>
      <c r="C125" s="146" t="s">
        <v>241</v>
      </c>
      <c r="D125" s="147">
        <v>41477</v>
      </c>
      <c r="E125" s="148" t="s">
        <v>18</v>
      </c>
      <c r="F125" s="138" t="s">
        <v>338</v>
      </c>
      <c r="G125" s="143" t="s">
        <v>96</v>
      </c>
      <c r="H125" s="139" t="s">
        <v>19</v>
      </c>
    </row>
    <row r="126" spans="1:8" x14ac:dyDescent="0.25">
      <c r="A126" s="136">
        <v>54</v>
      </c>
      <c r="B126" s="136"/>
      <c r="C126" s="146" t="s">
        <v>281</v>
      </c>
      <c r="D126" s="149">
        <v>41622</v>
      </c>
      <c r="E126" s="150" t="s">
        <v>13</v>
      </c>
      <c r="F126" s="143" t="s">
        <v>339</v>
      </c>
      <c r="G126" s="143" t="s">
        <v>96</v>
      </c>
      <c r="H126" s="139" t="s">
        <v>16</v>
      </c>
    </row>
    <row r="127" spans="1:8" x14ac:dyDescent="0.25">
      <c r="A127" s="136">
        <v>55</v>
      </c>
      <c r="B127" s="136"/>
      <c r="C127" s="160" t="s">
        <v>274</v>
      </c>
      <c r="D127" s="166">
        <v>41290</v>
      </c>
      <c r="E127" s="148" t="s">
        <v>74</v>
      </c>
      <c r="F127" s="138" t="s">
        <v>340</v>
      </c>
      <c r="G127" s="143" t="s">
        <v>96</v>
      </c>
      <c r="H127" s="139" t="s">
        <v>75</v>
      </c>
    </row>
    <row r="128" spans="1:8" x14ac:dyDescent="0.25">
      <c r="A128" s="136">
        <v>56</v>
      </c>
      <c r="B128" s="136"/>
      <c r="C128" s="146" t="s">
        <v>260</v>
      </c>
      <c r="D128" s="147">
        <v>41965</v>
      </c>
      <c r="E128" s="148" t="s">
        <v>18</v>
      </c>
      <c r="F128" s="138" t="s">
        <v>341</v>
      </c>
      <c r="G128" s="143" t="s">
        <v>96</v>
      </c>
      <c r="H128" s="139" t="s">
        <v>53</v>
      </c>
    </row>
    <row r="129" spans="1:8" x14ac:dyDescent="0.25">
      <c r="A129" s="136">
        <v>57</v>
      </c>
      <c r="B129" s="136"/>
      <c r="C129" s="162" t="s">
        <v>277</v>
      </c>
      <c r="D129" s="149">
        <v>41332</v>
      </c>
      <c r="E129" s="150" t="s">
        <v>28</v>
      </c>
      <c r="F129" s="138" t="s">
        <v>342</v>
      </c>
      <c r="G129" s="143" t="s">
        <v>96</v>
      </c>
      <c r="H129" s="139" t="s">
        <v>265</v>
      </c>
    </row>
    <row r="130" spans="1:8" x14ac:dyDescent="0.25">
      <c r="A130" s="136">
        <v>58</v>
      </c>
      <c r="B130" s="136"/>
      <c r="C130" s="160" t="s">
        <v>267</v>
      </c>
      <c r="D130" s="161">
        <v>41735</v>
      </c>
      <c r="E130" s="163" t="s">
        <v>61</v>
      </c>
      <c r="F130" s="138" t="s">
        <v>343</v>
      </c>
      <c r="G130" s="143" t="s">
        <v>96</v>
      </c>
      <c r="H130" s="139" t="s">
        <v>62</v>
      </c>
    </row>
    <row r="131" spans="1:8" x14ac:dyDescent="0.25">
      <c r="A131" s="136">
        <v>59</v>
      </c>
      <c r="B131" s="136"/>
      <c r="C131" s="150" t="s">
        <v>286</v>
      </c>
      <c r="D131" s="149">
        <v>41907</v>
      </c>
      <c r="E131" s="150" t="s">
        <v>21</v>
      </c>
      <c r="F131" s="138" t="s">
        <v>344</v>
      </c>
      <c r="G131" s="143" t="s">
        <v>96</v>
      </c>
      <c r="H131" s="139" t="s">
        <v>34</v>
      </c>
    </row>
    <row r="132" spans="1:8" x14ac:dyDescent="0.25">
      <c r="A132" s="170">
        <v>60</v>
      </c>
      <c r="B132" s="171"/>
      <c r="C132" s="150" t="s">
        <v>287</v>
      </c>
      <c r="D132" s="149">
        <v>41704</v>
      </c>
      <c r="E132" s="150" t="s">
        <v>21</v>
      </c>
      <c r="F132" s="138" t="s">
        <v>345</v>
      </c>
      <c r="G132" s="143" t="s">
        <v>96</v>
      </c>
      <c r="H132" s="139" t="s">
        <v>34</v>
      </c>
    </row>
    <row r="133" spans="1:8" x14ac:dyDescent="0.25">
      <c r="A133" s="136">
        <v>61</v>
      </c>
      <c r="B133" s="171"/>
      <c r="C133" s="155" t="s">
        <v>289</v>
      </c>
      <c r="D133" s="156">
        <v>41630</v>
      </c>
      <c r="E133" s="150" t="s">
        <v>21</v>
      </c>
      <c r="F133" s="138" t="s">
        <v>346</v>
      </c>
      <c r="G133" s="143" t="s">
        <v>96</v>
      </c>
      <c r="H133" s="139" t="s">
        <v>67</v>
      </c>
    </row>
    <row r="134" spans="1:8" x14ac:dyDescent="0.25">
      <c r="A134" s="136">
        <v>62</v>
      </c>
      <c r="B134" s="171"/>
      <c r="C134" s="162" t="s">
        <v>268</v>
      </c>
      <c r="D134" s="149">
        <v>41795</v>
      </c>
      <c r="E134" s="150" t="s">
        <v>44</v>
      </c>
      <c r="F134" s="143" t="s">
        <v>347</v>
      </c>
      <c r="G134" s="143" t="s">
        <v>96</v>
      </c>
      <c r="H134" s="139" t="s">
        <v>45</v>
      </c>
    </row>
    <row r="135" spans="1:8" x14ac:dyDescent="0.25">
      <c r="A135" s="170">
        <v>63</v>
      </c>
      <c r="B135" s="171"/>
      <c r="C135" s="155" t="s">
        <v>280</v>
      </c>
      <c r="D135" s="156">
        <v>41795</v>
      </c>
      <c r="E135" s="150" t="s">
        <v>21</v>
      </c>
      <c r="F135" s="143" t="s">
        <v>348</v>
      </c>
      <c r="G135" s="143" t="s">
        <v>96</v>
      </c>
      <c r="H135" s="139" t="s">
        <v>67</v>
      </c>
    </row>
    <row r="136" spans="1:8" x14ac:dyDescent="0.25">
      <c r="A136" s="136">
        <v>64</v>
      </c>
      <c r="B136" s="171"/>
      <c r="C136" s="155" t="s">
        <v>349</v>
      </c>
      <c r="D136" s="159">
        <v>41372</v>
      </c>
      <c r="E136" s="150" t="s">
        <v>21</v>
      </c>
      <c r="F136" s="138" t="s">
        <v>350</v>
      </c>
      <c r="G136" s="143" t="s">
        <v>96</v>
      </c>
      <c r="H136" s="139" t="s">
        <v>67</v>
      </c>
    </row>
    <row r="137" spans="1:8" x14ac:dyDescent="0.25">
      <c r="A137" s="136">
        <v>65</v>
      </c>
      <c r="B137" s="171"/>
      <c r="C137" s="162" t="s">
        <v>291</v>
      </c>
      <c r="D137" s="149">
        <v>41894</v>
      </c>
      <c r="E137" s="163" t="s">
        <v>64</v>
      </c>
      <c r="F137" s="143" t="s">
        <v>351</v>
      </c>
      <c r="G137" s="143" t="s">
        <v>96</v>
      </c>
      <c r="H137" s="145" t="s">
        <v>65</v>
      </c>
    </row>
    <row r="138" spans="1:8" x14ac:dyDescent="0.25">
      <c r="A138" s="170">
        <v>66</v>
      </c>
      <c r="B138" s="171"/>
      <c r="C138" s="162" t="s">
        <v>292</v>
      </c>
      <c r="D138" s="149">
        <v>41816</v>
      </c>
      <c r="E138" s="150" t="s">
        <v>44</v>
      </c>
      <c r="F138" s="143" t="s">
        <v>352</v>
      </c>
      <c r="G138" s="143" t="s">
        <v>96</v>
      </c>
      <c r="H138" s="145" t="s">
        <v>45</v>
      </c>
    </row>
    <row r="139" spans="1:8" x14ac:dyDescent="0.25">
      <c r="A139" s="136"/>
      <c r="B139" s="172"/>
      <c r="C139" s="155" t="s">
        <v>240</v>
      </c>
      <c r="D139" s="173">
        <v>41404</v>
      </c>
      <c r="E139" s="163" t="s">
        <v>61</v>
      </c>
      <c r="F139" s="138" t="s">
        <v>134</v>
      </c>
      <c r="G139" s="138"/>
      <c r="H139" s="139" t="s">
        <v>62</v>
      </c>
    </row>
    <row r="140" spans="1:8" x14ac:dyDescent="0.25">
      <c r="A140" s="136"/>
      <c r="B140" s="172"/>
      <c r="C140" s="160" t="s">
        <v>353</v>
      </c>
      <c r="D140" s="161">
        <v>41283</v>
      </c>
      <c r="E140" s="150" t="s">
        <v>21</v>
      </c>
      <c r="F140" s="143" t="s">
        <v>134</v>
      </c>
      <c r="G140" s="143"/>
      <c r="H140" s="145" t="s">
        <v>32</v>
      </c>
    </row>
    <row r="141" spans="1:8" x14ac:dyDescent="0.25">
      <c r="A141" s="67"/>
      <c r="B141" s="174"/>
      <c r="C141" s="155"/>
      <c r="D141" s="156"/>
      <c r="E141" s="150"/>
      <c r="F141" s="154"/>
      <c r="G141" s="154"/>
      <c r="H141" s="175"/>
    </row>
    <row r="142" spans="1:8" ht="15.75" x14ac:dyDescent="0.25">
      <c r="A142" s="176" t="s">
        <v>354</v>
      </c>
      <c r="C142" s="178"/>
      <c r="D142" s="179"/>
      <c r="E142" s="180"/>
      <c r="F142" s="179"/>
      <c r="G142" s="181"/>
      <c r="H142" s="182"/>
    </row>
    <row r="143" spans="1:8" x14ac:dyDescent="0.25">
      <c r="A143" s="98" t="s">
        <v>1</v>
      </c>
      <c r="B143" s="98" t="s">
        <v>217</v>
      </c>
      <c r="C143" s="98" t="s">
        <v>218</v>
      </c>
      <c r="D143" s="99" t="s">
        <v>219</v>
      </c>
      <c r="E143" s="100" t="s">
        <v>220</v>
      </c>
      <c r="F143" s="101" t="s">
        <v>5</v>
      </c>
      <c r="G143" s="102" t="s">
        <v>6</v>
      </c>
      <c r="H143" s="100" t="s">
        <v>221</v>
      </c>
    </row>
    <row r="144" spans="1:8" x14ac:dyDescent="0.25">
      <c r="A144" s="114">
        <v>1</v>
      </c>
      <c r="B144" s="30"/>
      <c r="C144" s="29" t="s">
        <v>226</v>
      </c>
      <c r="D144" s="28">
        <v>41375</v>
      </c>
      <c r="E144" s="19" t="s">
        <v>85</v>
      </c>
      <c r="F144" s="16">
        <v>496</v>
      </c>
      <c r="G144" s="183" t="s">
        <v>48</v>
      </c>
      <c r="H144" s="19" t="s">
        <v>86</v>
      </c>
    </row>
    <row r="145" spans="1:8" x14ac:dyDescent="0.25">
      <c r="A145" s="114">
        <v>2</v>
      </c>
      <c r="B145" s="16"/>
      <c r="C145" s="24" t="s">
        <v>231</v>
      </c>
      <c r="D145" s="25">
        <v>41441</v>
      </c>
      <c r="E145" s="19" t="s">
        <v>21</v>
      </c>
      <c r="F145" s="46">
        <v>495</v>
      </c>
      <c r="G145" s="183" t="s">
        <v>48</v>
      </c>
      <c r="H145" s="19" t="s">
        <v>22</v>
      </c>
    </row>
    <row r="146" spans="1:8" x14ac:dyDescent="0.25">
      <c r="A146" s="114">
        <v>3</v>
      </c>
      <c r="B146" s="16"/>
      <c r="C146" s="24" t="s">
        <v>223</v>
      </c>
      <c r="D146" s="25">
        <v>41495</v>
      </c>
      <c r="E146" s="19" t="s">
        <v>21</v>
      </c>
      <c r="F146" s="30">
        <v>491</v>
      </c>
      <c r="G146" s="183" t="s">
        <v>48</v>
      </c>
      <c r="H146" s="19" t="s">
        <v>22</v>
      </c>
    </row>
    <row r="147" spans="1:8" x14ac:dyDescent="0.25">
      <c r="A147" s="114">
        <v>4</v>
      </c>
      <c r="B147" s="16"/>
      <c r="C147" s="29" t="s">
        <v>227</v>
      </c>
      <c r="D147" s="28">
        <v>41291</v>
      </c>
      <c r="E147" s="19" t="s">
        <v>28</v>
      </c>
      <c r="F147" s="16">
        <v>485</v>
      </c>
      <c r="G147" s="183" t="s">
        <v>48</v>
      </c>
      <c r="H147" s="19" t="s">
        <v>30</v>
      </c>
    </row>
    <row r="148" spans="1:8" x14ac:dyDescent="0.25">
      <c r="A148" s="114">
        <v>5</v>
      </c>
      <c r="B148" s="16"/>
      <c r="C148" s="29" t="s">
        <v>228</v>
      </c>
      <c r="D148" s="115">
        <v>41712</v>
      </c>
      <c r="E148" s="112" t="s">
        <v>229</v>
      </c>
      <c r="F148" s="36">
        <v>482</v>
      </c>
      <c r="G148" s="183" t="s">
        <v>48</v>
      </c>
      <c r="H148" s="19" t="s">
        <v>230</v>
      </c>
    </row>
    <row r="149" spans="1:8" x14ac:dyDescent="0.25">
      <c r="A149" s="114">
        <v>6</v>
      </c>
      <c r="B149" s="16"/>
      <c r="C149" s="24" t="s">
        <v>234</v>
      </c>
      <c r="D149" s="25">
        <v>41382</v>
      </c>
      <c r="E149" s="19" t="s">
        <v>21</v>
      </c>
      <c r="F149" s="36">
        <v>457</v>
      </c>
      <c r="G149" s="183" t="s">
        <v>48</v>
      </c>
      <c r="H149" s="19" t="s">
        <v>22</v>
      </c>
    </row>
    <row r="150" spans="1:8" x14ac:dyDescent="0.25">
      <c r="A150" s="114">
        <v>7</v>
      </c>
      <c r="B150" s="16"/>
      <c r="C150" s="122" t="s">
        <v>242</v>
      </c>
      <c r="D150" s="124">
        <v>41440</v>
      </c>
      <c r="E150" s="112" t="s">
        <v>21</v>
      </c>
      <c r="F150" s="16">
        <v>455</v>
      </c>
      <c r="G150" s="183" t="s">
        <v>48</v>
      </c>
      <c r="H150" s="19" t="s">
        <v>67</v>
      </c>
    </row>
    <row r="151" spans="1:8" x14ac:dyDescent="0.25">
      <c r="A151" s="114">
        <v>8</v>
      </c>
      <c r="B151" s="16"/>
      <c r="C151" s="24" t="s">
        <v>224</v>
      </c>
      <c r="D151" s="25">
        <v>41988</v>
      </c>
      <c r="E151" s="184" t="s">
        <v>72</v>
      </c>
      <c r="F151" s="46">
        <v>454</v>
      </c>
      <c r="G151" s="183" t="s">
        <v>48</v>
      </c>
      <c r="H151" s="19" t="s">
        <v>62</v>
      </c>
    </row>
    <row r="152" spans="1:8" x14ac:dyDescent="0.25">
      <c r="A152" s="114">
        <v>9</v>
      </c>
      <c r="B152" s="16"/>
      <c r="C152" s="118" t="s">
        <v>236</v>
      </c>
      <c r="D152" s="115">
        <v>41494</v>
      </c>
      <c r="E152" s="150" t="s">
        <v>13</v>
      </c>
      <c r="F152" s="46">
        <v>452</v>
      </c>
      <c r="G152" s="183" t="s">
        <v>48</v>
      </c>
      <c r="H152" s="19" t="s">
        <v>16</v>
      </c>
    </row>
    <row r="153" spans="1:8" x14ac:dyDescent="0.25">
      <c r="A153" s="114">
        <v>10</v>
      </c>
      <c r="B153" s="30"/>
      <c r="C153" s="24" t="s">
        <v>225</v>
      </c>
      <c r="D153" s="111">
        <v>41564</v>
      </c>
      <c r="E153" s="112" t="s">
        <v>21</v>
      </c>
      <c r="F153" s="16">
        <v>452</v>
      </c>
      <c r="G153" s="183" t="s">
        <v>48</v>
      </c>
      <c r="H153" s="19" t="s">
        <v>37</v>
      </c>
    </row>
    <row r="154" spans="1:8" x14ac:dyDescent="0.25">
      <c r="A154" s="114">
        <v>11</v>
      </c>
      <c r="B154" s="16"/>
      <c r="C154" s="24" t="s">
        <v>232</v>
      </c>
      <c r="D154" s="25">
        <v>41445</v>
      </c>
      <c r="E154" s="19" t="s">
        <v>21</v>
      </c>
      <c r="F154" s="23">
        <v>444</v>
      </c>
      <c r="G154" s="183" t="s">
        <v>79</v>
      </c>
      <c r="H154" s="19" t="s">
        <v>32</v>
      </c>
    </row>
    <row r="155" spans="1:8" x14ac:dyDescent="0.25">
      <c r="A155" s="114">
        <v>12</v>
      </c>
      <c r="B155" s="16"/>
      <c r="C155" s="118" t="s">
        <v>235</v>
      </c>
      <c r="D155" s="115">
        <v>41586</v>
      </c>
      <c r="E155" s="150" t="s">
        <v>13</v>
      </c>
      <c r="F155" s="36">
        <v>441</v>
      </c>
      <c r="G155" s="183" t="s">
        <v>79</v>
      </c>
      <c r="H155" s="19" t="s">
        <v>16</v>
      </c>
    </row>
    <row r="156" spans="1:8" x14ac:dyDescent="0.25">
      <c r="A156" s="114">
        <v>13</v>
      </c>
      <c r="B156" s="16"/>
      <c r="C156" s="24" t="s">
        <v>233</v>
      </c>
      <c r="D156" s="117">
        <v>41460</v>
      </c>
      <c r="E156" s="35" t="s">
        <v>24</v>
      </c>
      <c r="F156" s="23">
        <v>441</v>
      </c>
      <c r="G156" s="183" t="s">
        <v>79</v>
      </c>
      <c r="H156" s="19" t="s">
        <v>25</v>
      </c>
    </row>
    <row r="157" spans="1:8" x14ac:dyDescent="0.25">
      <c r="A157" s="114">
        <v>14</v>
      </c>
      <c r="B157" s="16"/>
      <c r="C157" s="24" t="s">
        <v>353</v>
      </c>
      <c r="D157" s="25">
        <v>41283</v>
      </c>
      <c r="E157" s="19" t="s">
        <v>21</v>
      </c>
      <c r="F157" s="16">
        <v>435</v>
      </c>
      <c r="G157" s="183" t="s">
        <v>79</v>
      </c>
      <c r="H157" s="19" t="s">
        <v>32</v>
      </c>
    </row>
    <row r="158" spans="1:8" x14ac:dyDescent="0.25">
      <c r="A158" s="114">
        <v>15</v>
      </c>
      <c r="B158" s="16"/>
      <c r="C158" s="24" t="s">
        <v>262</v>
      </c>
      <c r="D158" s="25">
        <v>41912</v>
      </c>
      <c r="E158" s="19" t="s">
        <v>21</v>
      </c>
      <c r="F158" s="16">
        <v>434</v>
      </c>
      <c r="G158" s="183" t="s">
        <v>79</v>
      </c>
      <c r="H158" s="19" t="s">
        <v>32</v>
      </c>
    </row>
    <row r="159" spans="1:8" x14ac:dyDescent="0.25">
      <c r="A159" s="114">
        <v>16</v>
      </c>
      <c r="B159" s="185"/>
      <c r="C159" s="186" t="s">
        <v>241</v>
      </c>
      <c r="D159" s="187">
        <v>41477</v>
      </c>
      <c r="E159" s="33" t="s">
        <v>18</v>
      </c>
      <c r="F159" s="16">
        <v>427</v>
      </c>
      <c r="G159" s="183" t="s">
        <v>79</v>
      </c>
      <c r="H159" s="19" t="s">
        <v>19</v>
      </c>
    </row>
    <row r="160" spans="1:8" x14ac:dyDescent="0.25">
      <c r="A160" s="114">
        <v>17</v>
      </c>
      <c r="B160" s="188"/>
      <c r="C160" s="186" t="s">
        <v>239</v>
      </c>
      <c r="D160" s="187">
        <v>41803</v>
      </c>
      <c r="E160" s="33" t="s">
        <v>18</v>
      </c>
      <c r="F160" s="16">
        <v>425</v>
      </c>
      <c r="G160" s="183" t="s">
        <v>79</v>
      </c>
      <c r="H160" s="19" t="s">
        <v>19</v>
      </c>
    </row>
    <row r="161" spans="1:8" x14ac:dyDescent="0.25">
      <c r="A161" s="114">
        <v>18</v>
      </c>
      <c r="B161" s="16"/>
      <c r="C161" s="118" t="s">
        <v>243</v>
      </c>
      <c r="D161" s="125">
        <v>41372</v>
      </c>
      <c r="E161" s="112" t="s">
        <v>21</v>
      </c>
      <c r="F161" s="136">
        <v>416</v>
      </c>
      <c r="G161" s="183" t="s">
        <v>79</v>
      </c>
      <c r="H161" s="19" t="s">
        <v>67</v>
      </c>
    </row>
    <row r="162" spans="1:8" x14ac:dyDescent="0.25">
      <c r="A162" s="114">
        <v>19</v>
      </c>
      <c r="B162" s="16"/>
      <c r="C162" s="24" t="s">
        <v>249</v>
      </c>
      <c r="D162" s="25">
        <v>41704</v>
      </c>
      <c r="E162" s="19" t="s">
        <v>21</v>
      </c>
      <c r="F162" s="30">
        <v>408</v>
      </c>
      <c r="G162" s="183" t="s">
        <v>79</v>
      </c>
      <c r="H162" s="19" t="s">
        <v>22</v>
      </c>
    </row>
    <row r="163" spans="1:8" x14ac:dyDescent="0.25">
      <c r="A163" s="114">
        <v>20</v>
      </c>
      <c r="B163" s="23"/>
      <c r="C163" s="189" t="s">
        <v>247</v>
      </c>
      <c r="D163" s="25">
        <v>41654</v>
      </c>
      <c r="E163" s="19" t="s">
        <v>61</v>
      </c>
      <c r="F163" s="16">
        <v>403</v>
      </c>
      <c r="G163" s="183" t="s">
        <v>79</v>
      </c>
      <c r="H163" s="19" t="s">
        <v>62</v>
      </c>
    </row>
    <row r="164" spans="1:8" x14ac:dyDescent="0.25">
      <c r="A164" s="114">
        <v>21</v>
      </c>
      <c r="B164" s="36"/>
      <c r="C164" s="24" t="s">
        <v>244</v>
      </c>
      <c r="D164" s="117">
        <v>41591</v>
      </c>
      <c r="E164" s="35" t="s">
        <v>24</v>
      </c>
      <c r="F164" s="16">
        <v>400</v>
      </c>
      <c r="G164" s="183" t="s">
        <v>79</v>
      </c>
      <c r="H164" s="19" t="s">
        <v>25</v>
      </c>
    </row>
    <row r="165" spans="1:8" x14ac:dyDescent="0.25">
      <c r="A165" s="114">
        <v>22</v>
      </c>
      <c r="B165" s="16"/>
      <c r="C165" s="122" t="s">
        <v>256</v>
      </c>
      <c r="D165" s="124">
        <v>41880</v>
      </c>
      <c r="E165" s="112" t="s">
        <v>21</v>
      </c>
      <c r="F165" s="16">
        <v>394</v>
      </c>
      <c r="G165" s="183" t="s">
        <v>96</v>
      </c>
      <c r="H165" s="19" t="s">
        <v>67</v>
      </c>
    </row>
    <row r="166" spans="1:8" x14ac:dyDescent="0.25">
      <c r="A166" s="114">
        <v>23</v>
      </c>
      <c r="B166" s="30"/>
      <c r="C166" s="24" t="s">
        <v>254</v>
      </c>
      <c r="D166" s="25">
        <v>41536</v>
      </c>
      <c r="E166" s="19" t="s">
        <v>21</v>
      </c>
      <c r="F166" s="16">
        <v>392</v>
      </c>
      <c r="G166" s="183" t="s">
        <v>96</v>
      </c>
      <c r="H166" s="19" t="s">
        <v>32</v>
      </c>
    </row>
    <row r="167" spans="1:8" x14ac:dyDescent="0.25">
      <c r="A167" s="114">
        <v>24</v>
      </c>
      <c r="B167" s="16"/>
      <c r="C167" s="118" t="s">
        <v>273</v>
      </c>
      <c r="D167" s="115">
        <v>41821</v>
      </c>
      <c r="E167" s="150" t="s">
        <v>13</v>
      </c>
      <c r="F167" s="16">
        <v>390</v>
      </c>
      <c r="G167" s="183" t="s">
        <v>96</v>
      </c>
      <c r="H167" s="19" t="s">
        <v>16</v>
      </c>
    </row>
    <row r="168" spans="1:8" x14ac:dyDescent="0.25">
      <c r="A168" s="114">
        <v>25</v>
      </c>
      <c r="B168" s="30"/>
      <c r="C168" s="186" t="s">
        <v>238</v>
      </c>
      <c r="D168" s="187">
        <v>41892</v>
      </c>
      <c r="E168" s="33" t="s">
        <v>18</v>
      </c>
      <c r="F168" s="190">
        <v>390</v>
      </c>
      <c r="G168" s="183" t="s">
        <v>96</v>
      </c>
      <c r="H168" s="19" t="s">
        <v>19</v>
      </c>
    </row>
    <row r="169" spans="1:8" x14ac:dyDescent="0.25">
      <c r="A169" s="114">
        <v>26</v>
      </c>
      <c r="B169" s="16"/>
      <c r="C169" s="24" t="s">
        <v>274</v>
      </c>
      <c r="D169" s="45">
        <v>41290</v>
      </c>
      <c r="E169" s="148" t="s">
        <v>74</v>
      </c>
      <c r="F169" s="190">
        <v>390</v>
      </c>
      <c r="G169" s="183" t="s">
        <v>96</v>
      </c>
      <c r="H169" s="19" t="s">
        <v>75</v>
      </c>
    </row>
    <row r="170" spans="1:8" x14ac:dyDescent="0.25">
      <c r="A170" s="114">
        <v>27</v>
      </c>
      <c r="B170" s="30"/>
      <c r="C170" s="29" t="s">
        <v>275</v>
      </c>
      <c r="D170" s="28">
        <v>41740</v>
      </c>
      <c r="E170" s="19" t="s">
        <v>64</v>
      </c>
      <c r="F170" s="190">
        <v>390</v>
      </c>
      <c r="G170" s="183" t="s">
        <v>96</v>
      </c>
      <c r="H170" s="19" t="s">
        <v>65</v>
      </c>
    </row>
    <row r="171" spans="1:8" x14ac:dyDescent="0.25">
      <c r="A171" s="114">
        <v>28</v>
      </c>
      <c r="B171" s="16"/>
      <c r="C171" s="122" t="s">
        <v>240</v>
      </c>
      <c r="D171" s="123">
        <v>41404</v>
      </c>
      <c r="E171" s="39" t="s">
        <v>61</v>
      </c>
      <c r="F171" s="190">
        <v>390</v>
      </c>
      <c r="G171" s="183" t="s">
        <v>96</v>
      </c>
      <c r="H171" s="19" t="s">
        <v>62</v>
      </c>
    </row>
    <row r="172" spans="1:8" x14ac:dyDescent="0.25">
      <c r="A172" s="114">
        <v>29</v>
      </c>
      <c r="B172" s="16"/>
      <c r="C172" s="39" t="s">
        <v>257</v>
      </c>
      <c r="D172" s="149">
        <v>41459</v>
      </c>
      <c r="E172" s="39" t="s">
        <v>21</v>
      </c>
      <c r="F172" s="191">
        <v>388</v>
      </c>
      <c r="G172" s="183" t="s">
        <v>96</v>
      </c>
      <c r="H172" s="19" t="s">
        <v>34</v>
      </c>
    </row>
    <row r="173" spans="1:8" x14ac:dyDescent="0.25">
      <c r="A173" s="114">
        <v>30</v>
      </c>
      <c r="B173" s="16"/>
      <c r="C173" s="24" t="s">
        <v>253</v>
      </c>
      <c r="D173" s="45">
        <v>41408</v>
      </c>
      <c r="E173" s="148" t="s">
        <v>74</v>
      </c>
      <c r="F173" s="190">
        <v>388</v>
      </c>
      <c r="G173" s="183" t="s">
        <v>96</v>
      </c>
      <c r="H173" s="19" t="s">
        <v>75</v>
      </c>
    </row>
    <row r="174" spans="1:8" x14ac:dyDescent="0.25">
      <c r="A174" s="114">
        <v>31</v>
      </c>
      <c r="B174" s="16"/>
      <c r="C174" s="24" t="s">
        <v>269</v>
      </c>
      <c r="D174" s="25">
        <v>41888</v>
      </c>
      <c r="E174" s="112" t="s">
        <v>229</v>
      </c>
      <c r="F174" s="190">
        <v>385</v>
      </c>
      <c r="G174" s="183" t="s">
        <v>96</v>
      </c>
      <c r="H174" s="19" t="s">
        <v>270</v>
      </c>
    </row>
    <row r="175" spans="1:8" x14ac:dyDescent="0.25">
      <c r="A175" s="114">
        <v>32</v>
      </c>
      <c r="B175" s="16"/>
      <c r="C175" s="189" t="s">
        <v>272</v>
      </c>
      <c r="D175" s="192">
        <v>41913</v>
      </c>
      <c r="E175" s="39" t="s">
        <v>61</v>
      </c>
      <c r="F175" s="193">
        <v>385</v>
      </c>
      <c r="G175" s="183" t="s">
        <v>96</v>
      </c>
      <c r="H175" s="19" t="s">
        <v>62</v>
      </c>
    </row>
    <row r="176" spans="1:8" x14ac:dyDescent="0.25">
      <c r="A176" s="114">
        <v>33</v>
      </c>
      <c r="B176" s="16"/>
      <c r="C176" s="24" t="s">
        <v>267</v>
      </c>
      <c r="D176" s="25">
        <v>41735</v>
      </c>
      <c r="E176" s="39" t="s">
        <v>61</v>
      </c>
      <c r="F176" s="16">
        <v>384</v>
      </c>
      <c r="G176" s="183" t="s">
        <v>96</v>
      </c>
      <c r="H176" s="19" t="s">
        <v>62</v>
      </c>
    </row>
    <row r="177" spans="1:8" x14ac:dyDescent="0.25">
      <c r="A177" s="114">
        <v>34</v>
      </c>
      <c r="B177" s="16"/>
      <c r="C177" s="29" t="s">
        <v>264</v>
      </c>
      <c r="D177" s="28">
        <v>41305</v>
      </c>
      <c r="E177" s="19" t="s">
        <v>28</v>
      </c>
      <c r="F177" s="16">
        <v>382</v>
      </c>
      <c r="G177" s="183" t="s">
        <v>96</v>
      </c>
      <c r="H177" s="19" t="s">
        <v>265</v>
      </c>
    </row>
    <row r="178" spans="1:8" x14ac:dyDescent="0.25">
      <c r="A178" s="114">
        <v>35</v>
      </c>
      <c r="B178" s="16"/>
      <c r="C178" s="186" t="s">
        <v>250</v>
      </c>
      <c r="D178" s="187">
        <v>41697</v>
      </c>
      <c r="E178" s="33" t="s">
        <v>18</v>
      </c>
      <c r="F178" s="30">
        <v>379</v>
      </c>
      <c r="G178" s="183" t="s">
        <v>96</v>
      </c>
      <c r="H178" s="19" t="s">
        <v>39</v>
      </c>
    </row>
    <row r="179" spans="1:8" x14ac:dyDescent="0.25">
      <c r="A179" s="114">
        <v>36</v>
      </c>
      <c r="B179" s="16"/>
      <c r="C179" s="24" t="s">
        <v>276</v>
      </c>
      <c r="D179" s="25">
        <v>41555</v>
      </c>
      <c r="E179" s="112" t="s">
        <v>21</v>
      </c>
      <c r="F179" s="136">
        <v>379</v>
      </c>
      <c r="G179" s="183" t="s">
        <v>96</v>
      </c>
      <c r="H179" s="19" t="s">
        <v>37</v>
      </c>
    </row>
    <row r="180" spans="1:8" x14ac:dyDescent="0.25">
      <c r="A180" s="114">
        <v>37</v>
      </c>
      <c r="B180" s="16"/>
      <c r="C180" s="29" t="s">
        <v>271</v>
      </c>
      <c r="D180" s="28">
        <v>41706</v>
      </c>
      <c r="E180" s="19" t="s">
        <v>28</v>
      </c>
      <c r="F180" s="36">
        <v>374</v>
      </c>
      <c r="G180" s="183" t="s">
        <v>96</v>
      </c>
      <c r="H180" s="19" t="s">
        <v>30</v>
      </c>
    </row>
    <row r="181" spans="1:8" x14ac:dyDescent="0.25">
      <c r="A181" s="114">
        <v>38</v>
      </c>
      <c r="B181" s="16"/>
      <c r="C181" s="189" t="s">
        <v>261</v>
      </c>
      <c r="D181" s="192">
        <v>41757</v>
      </c>
      <c r="E181" s="184" t="s">
        <v>72</v>
      </c>
      <c r="F181" s="36">
        <v>374</v>
      </c>
      <c r="G181" s="183" t="s">
        <v>96</v>
      </c>
      <c r="H181" s="19" t="s">
        <v>62</v>
      </c>
    </row>
    <row r="182" spans="1:8" x14ac:dyDescent="0.25">
      <c r="A182" s="114">
        <v>39</v>
      </c>
      <c r="B182" s="194"/>
      <c r="C182" s="29" t="s">
        <v>277</v>
      </c>
      <c r="D182" s="28">
        <v>41332</v>
      </c>
      <c r="E182" s="19" t="s">
        <v>28</v>
      </c>
      <c r="F182" s="36">
        <v>368</v>
      </c>
      <c r="G182" s="183" t="s">
        <v>96</v>
      </c>
      <c r="H182" s="19" t="s">
        <v>265</v>
      </c>
    </row>
    <row r="183" spans="1:8" x14ac:dyDescent="0.25">
      <c r="A183" s="114">
        <v>40</v>
      </c>
      <c r="B183" s="16"/>
      <c r="C183" s="119" t="s">
        <v>259</v>
      </c>
      <c r="D183" s="187">
        <v>41809</v>
      </c>
      <c r="E183" s="33" t="s">
        <v>18</v>
      </c>
      <c r="F183" s="16">
        <v>367</v>
      </c>
      <c r="G183" s="183" t="s">
        <v>96</v>
      </c>
      <c r="H183" s="19" t="s">
        <v>53</v>
      </c>
    </row>
    <row r="184" spans="1:8" x14ac:dyDescent="0.25">
      <c r="A184" s="114">
        <v>41</v>
      </c>
      <c r="B184" s="16"/>
      <c r="C184" s="118" t="s">
        <v>246</v>
      </c>
      <c r="D184" s="125">
        <v>41390</v>
      </c>
      <c r="E184" s="112" t="s">
        <v>21</v>
      </c>
      <c r="F184" s="36">
        <v>367</v>
      </c>
      <c r="G184" s="183" t="s">
        <v>96</v>
      </c>
      <c r="H184" s="19" t="s">
        <v>67</v>
      </c>
    </row>
    <row r="185" spans="1:8" x14ac:dyDescent="0.25">
      <c r="A185" s="114">
        <v>42</v>
      </c>
      <c r="B185" s="16"/>
      <c r="C185" s="186" t="s">
        <v>266</v>
      </c>
      <c r="D185" s="187">
        <v>41310</v>
      </c>
      <c r="E185" s="33" t="s">
        <v>18</v>
      </c>
      <c r="F185" s="46">
        <v>366</v>
      </c>
      <c r="G185" s="183" t="s">
        <v>96</v>
      </c>
      <c r="H185" s="19" t="s">
        <v>19</v>
      </c>
    </row>
    <row r="186" spans="1:8" x14ac:dyDescent="0.25">
      <c r="A186" s="114">
        <v>43</v>
      </c>
      <c r="B186" s="16"/>
      <c r="C186" s="29" t="s">
        <v>263</v>
      </c>
      <c r="D186" s="41">
        <v>41809</v>
      </c>
      <c r="E186" s="148" t="s">
        <v>74</v>
      </c>
      <c r="F186" s="16">
        <v>365</v>
      </c>
      <c r="G186" s="183" t="s">
        <v>96</v>
      </c>
      <c r="H186" s="19" t="s">
        <v>75</v>
      </c>
    </row>
    <row r="187" spans="1:8" x14ac:dyDescent="0.25">
      <c r="A187" s="114">
        <v>44</v>
      </c>
      <c r="B187" s="16"/>
      <c r="C187" s="128" t="s">
        <v>255</v>
      </c>
      <c r="D187" s="129">
        <v>41306</v>
      </c>
      <c r="E187" s="39" t="s">
        <v>21</v>
      </c>
      <c r="F187" s="30">
        <v>363</v>
      </c>
      <c r="G187" s="183" t="s">
        <v>96</v>
      </c>
      <c r="H187" s="19" t="s">
        <v>67</v>
      </c>
    </row>
    <row r="188" spans="1:8" x14ac:dyDescent="0.25">
      <c r="A188" s="114">
        <v>45</v>
      </c>
      <c r="B188" s="16"/>
      <c r="C188" s="122" t="s">
        <v>280</v>
      </c>
      <c r="D188" s="124">
        <v>41795</v>
      </c>
      <c r="E188" s="112" t="s">
        <v>21</v>
      </c>
      <c r="F188" s="16">
        <v>361</v>
      </c>
      <c r="G188" s="183" t="s">
        <v>96</v>
      </c>
      <c r="H188" s="19" t="s">
        <v>67</v>
      </c>
    </row>
    <row r="189" spans="1:8" x14ac:dyDescent="0.25">
      <c r="A189" s="114">
        <v>46</v>
      </c>
      <c r="B189" s="23"/>
      <c r="C189" s="29" t="s">
        <v>284</v>
      </c>
      <c r="D189" s="41">
        <v>41847</v>
      </c>
      <c r="E189" s="148" t="s">
        <v>74</v>
      </c>
      <c r="F189" s="16">
        <v>357</v>
      </c>
      <c r="G189" s="183" t="s">
        <v>96</v>
      </c>
      <c r="H189" s="19" t="s">
        <v>75</v>
      </c>
    </row>
    <row r="190" spans="1:8" x14ac:dyDescent="0.25">
      <c r="A190" s="114">
        <v>47</v>
      </c>
      <c r="B190" s="23"/>
      <c r="C190" s="122" t="s">
        <v>349</v>
      </c>
      <c r="D190" s="125">
        <v>41372</v>
      </c>
      <c r="E190" s="112" t="s">
        <v>21</v>
      </c>
      <c r="F190" s="36">
        <v>353</v>
      </c>
      <c r="G190" s="183" t="s">
        <v>96</v>
      </c>
      <c r="H190" s="19" t="s">
        <v>67</v>
      </c>
    </row>
    <row r="191" spans="1:8" x14ac:dyDescent="0.25">
      <c r="A191" s="114">
        <v>48</v>
      </c>
      <c r="B191" s="23"/>
      <c r="C191" s="29" t="s">
        <v>278</v>
      </c>
      <c r="D191" s="41">
        <v>41500</v>
      </c>
      <c r="E191" s="148" t="s">
        <v>74</v>
      </c>
      <c r="F191" s="16">
        <v>340</v>
      </c>
      <c r="G191" s="183" t="s">
        <v>96</v>
      </c>
      <c r="H191" s="19" t="s">
        <v>75</v>
      </c>
    </row>
    <row r="192" spans="1:8" x14ac:dyDescent="0.25">
      <c r="A192" s="114">
        <v>49</v>
      </c>
      <c r="B192" s="23"/>
      <c r="C192" s="119" t="s">
        <v>260</v>
      </c>
      <c r="D192" s="187">
        <v>41965</v>
      </c>
      <c r="E192" s="33" t="s">
        <v>18</v>
      </c>
      <c r="F192" s="16">
        <v>337</v>
      </c>
      <c r="G192" s="183" t="s">
        <v>96</v>
      </c>
      <c r="H192" s="19" t="s">
        <v>53</v>
      </c>
    </row>
    <row r="193" spans="1:8" x14ac:dyDescent="0.25">
      <c r="A193" s="114">
        <v>50</v>
      </c>
      <c r="B193" s="23"/>
      <c r="C193" s="29" t="s">
        <v>258</v>
      </c>
      <c r="D193" s="41">
        <v>41855</v>
      </c>
      <c r="E193" s="148" t="s">
        <v>74</v>
      </c>
      <c r="F193" s="30">
        <v>334</v>
      </c>
      <c r="G193" s="183" t="s">
        <v>96</v>
      </c>
      <c r="H193" s="19" t="s">
        <v>75</v>
      </c>
    </row>
    <row r="194" spans="1:8" x14ac:dyDescent="0.25">
      <c r="A194" s="114">
        <v>51</v>
      </c>
      <c r="B194" s="23"/>
      <c r="C194" s="51" t="s">
        <v>291</v>
      </c>
      <c r="D194" s="28">
        <v>41894</v>
      </c>
      <c r="E194" s="34" t="s">
        <v>64</v>
      </c>
      <c r="F194" s="59">
        <v>331</v>
      </c>
      <c r="G194" s="183" t="s">
        <v>96</v>
      </c>
      <c r="H194" s="19" t="s">
        <v>65</v>
      </c>
    </row>
    <row r="195" spans="1:8" x14ac:dyDescent="0.25">
      <c r="A195" s="114">
        <v>52</v>
      </c>
      <c r="B195" s="23"/>
      <c r="C195" s="122" t="s">
        <v>355</v>
      </c>
      <c r="D195" s="124">
        <v>41832</v>
      </c>
      <c r="E195" s="112" t="s">
        <v>21</v>
      </c>
      <c r="F195" s="59">
        <v>325</v>
      </c>
      <c r="G195" s="183" t="s">
        <v>96</v>
      </c>
      <c r="H195" s="19" t="s">
        <v>67</v>
      </c>
    </row>
    <row r="196" spans="1:8" x14ac:dyDescent="0.25">
      <c r="A196" s="114">
        <v>53</v>
      </c>
      <c r="B196" s="23"/>
      <c r="C196" s="24" t="s">
        <v>282</v>
      </c>
      <c r="D196" s="25">
        <v>41829</v>
      </c>
      <c r="E196" s="19" t="s">
        <v>21</v>
      </c>
      <c r="F196" s="195">
        <v>324</v>
      </c>
      <c r="G196" s="183" t="s">
        <v>96</v>
      </c>
      <c r="H196" s="19" t="s">
        <v>32</v>
      </c>
    </row>
    <row r="197" spans="1:8" x14ac:dyDescent="0.25">
      <c r="A197" s="114">
        <v>54</v>
      </c>
      <c r="B197" s="23"/>
      <c r="C197" s="29" t="s">
        <v>285</v>
      </c>
      <c r="D197" s="28">
        <v>41733</v>
      </c>
      <c r="E197" s="19" t="s">
        <v>44</v>
      </c>
      <c r="F197" s="63">
        <v>319</v>
      </c>
      <c r="G197" s="183" t="s">
        <v>96</v>
      </c>
      <c r="H197" s="19" t="s">
        <v>45</v>
      </c>
    </row>
    <row r="198" spans="1:8" x14ac:dyDescent="0.25">
      <c r="A198" s="114">
        <v>55</v>
      </c>
      <c r="B198" s="23"/>
      <c r="C198" s="29" t="s">
        <v>290</v>
      </c>
      <c r="D198" s="28">
        <v>41612</v>
      </c>
      <c r="E198" s="19" t="s">
        <v>44</v>
      </c>
      <c r="F198" s="63">
        <v>313</v>
      </c>
      <c r="G198" s="183" t="s">
        <v>96</v>
      </c>
      <c r="H198" s="19" t="s">
        <v>45</v>
      </c>
    </row>
    <row r="199" spans="1:8" x14ac:dyDescent="0.25">
      <c r="A199" s="114">
        <v>56</v>
      </c>
      <c r="B199" s="16"/>
      <c r="C199" s="24" t="s">
        <v>288</v>
      </c>
      <c r="D199" s="25">
        <v>41777</v>
      </c>
      <c r="E199" s="48" t="s">
        <v>72</v>
      </c>
      <c r="F199" s="63">
        <v>308</v>
      </c>
      <c r="G199" s="183" t="s">
        <v>96</v>
      </c>
      <c r="H199" s="19" t="s">
        <v>62</v>
      </c>
    </row>
    <row r="200" spans="1:8" x14ac:dyDescent="0.25">
      <c r="A200" s="114">
        <v>57</v>
      </c>
      <c r="B200" s="16"/>
      <c r="C200" s="122" t="s">
        <v>289</v>
      </c>
      <c r="D200" s="124">
        <v>41630</v>
      </c>
      <c r="E200" s="112" t="s">
        <v>21</v>
      </c>
      <c r="F200" s="16">
        <v>304</v>
      </c>
      <c r="G200" s="183" t="s">
        <v>96</v>
      </c>
      <c r="H200" s="19" t="s">
        <v>67</v>
      </c>
    </row>
    <row r="201" spans="1:8" x14ac:dyDescent="0.25">
      <c r="A201" s="114">
        <v>58</v>
      </c>
      <c r="B201" s="23"/>
      <c r="C201" s="196" t="s">
        <v>286</v>
      </c>
      <c r="D201" s="28">
        <v>41907</v>
      </c>
      <c r="E201" s="39" t="s">
        <v>21</v>
      </c>
      <c r="F201" s="16">
        <v>300</v>
      </c>
      <c r="G201" s="183" t="s">
        <v>96</v>
      </c>
      <c r="H201" s="19" t="s">
        <v>34</v>
      </c>
    </row>
    <row r="202" spans="1:8" x14ac:dyDescent="0.25">
      <c r="A202" s="114">
        <v>59</v>
      </c>
      <c r="B202" s="23"/>
      <c r="C202" s="196" t="s">
        <v>287</v>
      </c>
      <c r="D202" s="28">
        <v>41704</v>
      </c>
      <c r="E202" s="39" t="s">
        <v>21</v>
      </c>
      <c r="F202" s="36">
        <v>288</v>
      </c>
      <c r="G202" s="183" t="s">
        <v>96</v>
      </c>
      <c r="H202" s="19" t="s">
        <v>34</v>
      </c>
    </row>
    <row r="203" spans="1:8" x14ac:dyDescent="0.25">
      <c r="A203" s="114">
        <v>60</v>
      </c>
      <c r="B203" s="16"/>
      <c r="C203" s="29" t="s">
        <v>292</v>
      </c>
      <c r="D203" s="28">
        <v>41816</v>
      </c>
      <c r="E203" s="19" t="s">
        <v>44</v>
      </c>
      <c r="F203" s="16">
        <v>0</v>
      </c>
      <c r="G203" s="183"/>
      <c r="H203" s="19" t="s">
        <v>45</v>
      </c>
    </row>
    <row r="204" spans="1:8" x14ac:dyDescent="0.25">
      <c r="A204" s="114">
        <v>61</v>
      </c>
      <c r="B204" s="23"/>
      <c r="C204" s="118" t="s">
        <v>279</v>
      </c>
      <c r="D204" s="187">
        <v>41492</v>
      </c>
      <c r="E204" s="33" t="s">
        <v>18</v>
      </c>
      <c r="F204" s="36">
        <v>0</v>
      </c>
      <c r="G204" s="183"/>
      <c r="H204" s="19" t="s">
        <v>53</v>
      </c>
    </row>
    <row r="205" spans="1:8" x14ac:dyDescent="0.25">
      <c r="A205" s="114">
        <v>62</v>
      </c>
      <c r="B205" s="16"/>
      <c r="C205" s="118" t="s">
        <v>281</v>
      </c>
      <c r="D205" s="115">
        <v>41622</v>
      </c>
      <c r="E205" s="150" t="s">
        <v>13</v>
      </c>
      <c r="F205" s="36">
        <v>0</v>
      </c>
      <c r="G205" s="183"/>
      <c r="H205" s="19" t="s">
        <v>16</v>
      </c>
    </row>
    <row r="206" spans="1:8" x14ac:dyDescent="0.25">
      <c r="A206" s="104"/>
      <c r="B206" s="197"/>
      <c r="C206" s="198" t="s">
        <v>356</v>
      </c>
      <c r="D206" s="83"/>
      <c r="E206" s="199"/>
      <c r="F206" s="83"/>
      <c r="G206" s="67"/>
      <c r="H206" s="199"/>
    </row>
    <row r="207" spans="1:8" x14ac:dyDescent="0.25">
      <c r="A207" s="98" t="s">
        <v>1</v>
      </c>
      <c r="B207" s="98" t="s">
        <v>217</v>
      </c>
      <c r="C207" s="98" t="s">
        <v>218</v>
      </c>
      <c r="D207" s="99" t="s">
        <v>219</v>
      </c>
      <c r="E207" s="100" t="s">
        <v>220</v>
      </c>
      <c r="F207" s="101" t="s">
        <v>5</v>
      </c>
      <c r="G207" s="102" t="s">
        <v>6</v>
      </c>
      <c r="H207" s="100" t="s">
        <v>221</v>
      </c>
    </row>
    <row r="208" spans="1:8" x14ac:dyDescent="0.25">
      <c r="A208" s="141">
        <v>1</v>
      </c>
      <c r="B208" s="144"/>
      <c r="C208" s="118" t="s">
        <v>248</v>
      </c>
      <c r="D208" s="126">
        <v>41517</v>
      </c>
      <c r="E208" s="112" t="s">
        <v>61</v>
      </c>
      <c r="F208" s="136">
        <v>145</v>
      </c>
      <c r="G208" s="136" t="s">
        <v>48</v>
      </c>
      <c r="H208" s="162" t="s">
        <v>62</v>
      </c>
    </row>
    <row r="209" spans="1:8" x14ac:dyDescent="0.25">
      <c r="A209" s="141">
        <v>2</v>
      </c>
      <c r="B209" s="144"/>
      <c r="C209" s="118" t="s">
        <v>237</v>
      </c>
      <c r="D209" s="126">
        <v>41887</v>
      </c>
      <c r="E209" s="127" t="s">
        <v>18</v>
      </c>
      <c r="F209" s="136">
        <v>142</v>
      </c>
      <c r="G209" s="136" t="s">
        <v>48</v>
      </c>
      <c r="H209" s="162" t="s">
        <v>39</v>
      </c>
    </row>
    <row r="210" spans="1:8" x14ac:dyDescent="0.25">
      <c r="A210" s="141">
        <v>3</v>
      </c>
      <c r="B210" s="200"/>
      <c r="C210" s="142" t="s">
        <v>252</v>
      </c>
      <c r="D210" s="115">
        <v>41679</v>
      </c>
      <c r="E210" s="112" t="s">
        <v>61</v>
      </c>
      <c r="F210" s="136">
        <v>139</v>
      </c>
      <c r="G210" s="136" t="s">
        <v>79</v>
      </c>
      <c r="H210" s="142" t="s">
        <v>62</v>
      </c>
    </row>
    <row r="211" spans="1:8" x14ac:dyDescent="0.25">
      <c r="A211" s="141">
        <v>4</v>
      </c>
      <c r="B211" s="136"/>
      <c r="C211" s="142" t="s">
        <v>268</v>
      </c>
      <c r="D211" s="115">
        <v>41795</v>
      </c>
      <c r="E211" s="112" t="s">
        <v>44</v>
      </c>
      <c r="F211" s="136">
        <v>127</v>
      </c>
      <c r="G211" s="136" t="s">
        <v>96</v>
      </c>
      <c r="H211" s="142" t="s">
        <v>45</v>
      </c>
    </row>
    <row r="212" spans="1:8" x14ac:dyDescent="0.25">
      <c r="A212" s="141">
        <v>5</v>
      </c>
      <c r="B212" s="136"/>
      <c r="C212" s="118" t="s">
        <v>283</v>
      </c>
      <c r="D212" s="126">
        <v>41421</v>
      </c>
      <c r="E212" s="127" t="s">
        <v>18</v>
      </c>
      <c r="F212" s="136">
        <v>121</v>
      </c>
      <c r="G212" s="136" t="s">
        <v>96</v>
      </c>
      <c r="H212" s="142" t="s">
        <v>19</v>
      </c>
    </row>
    <row r="213" spans="1:8" x14ac:dyDescent="0.25">
      <c r="A213" s="141">
        <v>6</v>
      </c>
      <c r="B213" s="136"/>
      <c r="C213" s="142" t="s">
        <v>251</v>
      </c>
      <c r="D213" s="115">
        <v>41422</v>
      </c>
      <c r="E213" s="112" t="s">
        <v>44</v>
      </c>
      <c r="F213" s="144">
        <v>118</v>
      </c>
      <c r="G213" s="136" t="s">
        <v>96</v>
      </c>
      <c r="H213" s="142" t="s">
        <v>45</v>
      </c>
    </row>
    <row r="214" spans="1:8" x14ac:dyDescent="0.25">
      <c r="A214" s="141">
        <v>7</v>
      </c>
      <c r="B214" s="136"/>
      <c r="C214" s="142" t="s">
        <v>245</v>
      </c>
      <c r="D214" s="115">
        <v>41688</v>
      </c>
      <c r="E214" s="112" t="s">
        <v>44</v>
      </c>
      <c r="F214" s="136">
        <v>115</v>
      </c>
      <c r="G214" s="136" t="s">
        <v>96</v>
      </c>
      <c r="H214" s="162" t="s">
        <v>45</v>
      </c>
    </row>
    <row r="215" spans="1:8" x14ac:dyDescent="0.25">
      <c r="A215" s="104"/>
      <c r="B215" s="83"/>
      <c r="C215" s="201"/>
      <c r="D215" s="83"/>
      <c r="E215" s="199"/>
      <c r="F215" s="83"/>
      <c r="G215" s="67"/>
      <c r="H215" s="199"/>
    </row>
    <row r="216" spans="1:8" x14ac:dyDescent="0.25">
      <c r="A216" s="104"/>
      <c r="B216" s="83"/>
      <c r="C216" s="201"/>
      <c r="D216" s="83"/>
      <c r="E216" s="199"/>
      <c r="F216" s="83"/>
      <c r="G216" s="67"/>
      <c r="H216" s="199"/>
    </row>
    <row r="217" spans="1:8" x14ac:dyDescent="0.25">
      <c r="A217" s="104"/>
      <c r="B217" s="197"/>
      <c r="C217" s="202"/>
      <c r="D217" s="67"/>
      <c r="E217" s="81"/>
      <c r="F217" s="67"/>
      <c r="G217" s="67"/>
      <c r="H217" s="81"/>
    </row>
    <row r="218" spans="1:8" x14ac:dyDescent="0.25">
      <c r="A218" s="104"/>
      <c r="B218" s="67"/>
      <c r="C218" s="79"/>
      <c r="D218" s="203"/>
      <c r="E218" s="84"/>
      <c r="F218" s="203"/>
      <c r="G218" s="67"/>
      <c r="H218" s="84"/>
    </row>
    <row r="219" spans="1:8" x14ac:dyDescent="0.25">
      <c r="A219" s="104"/>
      <c r="B219" s="197"/>
      <c r="C219" s="202"/>
      <c r="D219" s="67"/>
      <c r="E219" s="81"/>
      <c r="F219" s="67"/>
      <c r="G219" s="67"/>
      <c r="H219" s="81"/>
    </row>
    <row r="220" spans="1:8" x14ac:dyDescent="0.25">
      <c r="A220" s="104"/>
      <c r="B220" s="67"/>
      <c r="C220" s="202"/>
      <c r="D220" s="197"/>
      <c r="E220" s="84"/>
      <c r="F220" s="203"/>
      <c r="G220" s="67"/>
      <c r="H220" s="84"/>
    </row>
    <row r="221" spans="1:8" x14ac:dyDescent="0.25">
      <c r="A221" s="104"/>
      <c r="B221" s="197"/>
      <c r="C221" s="202"/>
      <c r="D221" s="67"/>
      <c r="E221" s="199"/>
      <c r="F221" s="83"/>
      <c r="G221" s="67"/>
      <c r="H221" s="199"/>
    </row>
    <row r="222" spans="1:8" x14ac:dyDescent="0.25">
      <c r="A222" s="104"/>
      <c r="B222" s="197"/>
      <c r="C222" s="204"/>
      <c r="D222" s="104"/>
      <c r="E222" s="205"/>
      <c r="F222" s="206"/>
      <c r="G222" s="67"/>
      <c r="H222" s="82"/>
    </row>
    <row r="223" spans="1:8" x14ac:dyDescent="0.25">
      <c r="A223" s="67"/>
      <c r="B223" s="67"/>
      <c r="C223" s="207"/>
      <c r="D223" s="208"/>
      <c r="E223" s="208"/>
      <c r="F223" s="208"/>
      <c r="G223" s="67"/>
      <c r="H223" s="82"/>
    </row>
    <row r="224" spans="1:8" x14ac:dyDescent="0.25">
      <c r="A224" s="67"/>
      <c r="B224" s="67"/>
      <c r="C224" s="201"/>
      <c r="D224" s="203"/>
      <c r="E224" s="209"/>
      <c r="F224" s="210"/>
      <c r="G224" s="67"/>
      <c r="H224" s="84"/>
    </row>
    <row r="225" spans="1:8" x14ac:dyDescent="0.25">
      <c r="A225" s="104"/>
      <c r="B225" s="203"/>
      <c r="C225" s="82"/>
      <c r="D225" s="67"/>
      <c r="E225" s="81"/>
      <c r="F225" s="211"/>
      <c r="G225" s="106"/>
      <c r="H225" s="212"/>
    </row>
    <row r="226" spans="1:8" x14ac:dyDescent="0.25">
      <c r="A226" s="104"/>
      <c r="B226" s="67"/>
      <c r="C226" s="202"/>
      <c r="D226" s="67"/>
      <c r="E226" s="81"/>
      <c r="F226" s="210"/>
      <c r="G226" s="106"/>
      <c r="H226" s="81"/>
    </row>
    <row r="227" spans="1:8" x14ac:dyDescent="0.25">
      <c r="A227" s="104"/>
      <c r="B227" s="67"/>
      <c r="C227" s="82"/>
      <c r="D227" s="67"/>
      <c r="E227" s="81"/>
      <c r="F227" s="211"/>
      <c r="G227" s="106"/>
      <c r="H227" s="212"/>
    </row>
    <row r="228" spans="1:8" x14ac:dyDescent="0.25">
      <c r="A228" s="104"/>
      <c r="B228" s="67"/>
      <c r="C228" s="201"/>
      <c r="D228" s="203"/>
      <c r="E228" s="209"/>
      <c r="F228" s="210"/>
      <c r="G228" s="106"/>
      <c r="H228" s="84"/>
    </row>
    <row r="229" spans="1:8" x14ac:dyDescent="0.25">
      <c r="A229" s="104"/>
      <c r="B229" s="203"/>
      <c r="C229" s="82"/>
      <c r="D229" s="67"/>
      <c r="E229" s="81"/>
      <c r="F229" s="210"/>
      <c r="G229" s="106"/>
      <c r="H229" s="81"/>
    </row>
    <row r="230" spans="1:8" x14ac:dyDescent="0.25">
      <c r="A230" s="104"/>
      <c r="B230" s="67"/>
      <c r="C230" s="82"/>
      <c r="D230" s="67"/>
      <c r="E230" s="81"/>
      <c r="F230" s="211"/>
      <c r="G230" s="106"/>
      <c r="H230" s="212"/>
    </row>
    <row r="231" spans="1:8" x14ac:dyDescent="0.25">
      <c r="A231" s="104"/>
      <c r="B231" s="67"/>
      <c r="C231" s="213"/>
      <c r="D231" s="214"/>
      <c r="E231" s="215"/>
      <c r="F231" s="211"/>
      <c r="G231" s="106"/>
      <c r="H231" s="216"/>
    </row>
    <row r="232" spans="1:8" x14ac:dyDescent="0.25">
      <c r="A232" s="104"/>
      <c r="B232" s="214"/>
      <c r="C232" s="202"/>
      <c r="D232" s="197"/>
      <c r="E232" s="217"/>
      <c r="F232" s="210"/>
      <c r="G232" s="106"/>
      <c r="H232" s="217"/>
    </row>
    <row r="233" spans="1:8" x14ac:dyDescent="0.25">
      <c r="A233" s="104"/>
      <c r="B233" s="197"/>
      <c r="C233" s="82"/>
      <c r="D233" s="67"/>
      <c r="E233" s="218"/>
      <c r="F233" s="211"/>
      <c r="G233" s="106"/>
      <c r="H233" s="81"/>
    </row>
    <row r="234" spans="1:8" x14ac:dyDescent="0.25">
      <c r="A234" s="104"/>
      <c r="B234" s="67"/>
      <c r="C234" s="219"/>
      <c r="D234" s="220"/>
      <c r="E234" s="221"/>
      <c r="F234" s="210"/>
      <c r="G234" s="106"/>
      <c r="H234" s="221"/>
    </row>
    <row r="235" spans="1:8" x14ac:dyDescent="0.25">
      <c r="A235" s="104"/>
      <c r="B235" s="220"/>
      <c r="C235" s="201"/>
      <c r="D235" s="203"/>
      <c r="E235" s="209"/>
      <c r="F235" s="210"/>
      <c r="G235" s="106"/>
      <c r="H235" s="84"/>
    </row>
    <row r="236" spans="1:8" x14ac:dyDescent="0.25">
      <c r="A236" s="104"/>
      <c r="B236" s="203"/>
      <c r="C236" s="202"/>
      <c r="D236" s="67"/>
      <c r="E236" s="81"/>
      <c r="F236" s="210"/>
      <c r="G236" s="106"/>
      <c r="H236" s="81"/>
    </row>
    <row r="237" spans="1:8" x14ac:dyDescent="0.25">
      <c r="A237" s="104"/>
      <c r="B237" s="67"/>
      <c r="C237" s="222"/>
      <c r="D237" s="220"/>
      <c r="E237" s="221"/>
      <c r="F237" s="210"/>
      <c r="G237" s="106"/>
      <c r="H237" s="221"/>
    </row>
    <row r="238" spans="1:8" x14ac:dyDescent="0.25">
      <c r="A238" s="104"/>
      <c r="B238" s="220"/>
      <c r="C238" s="82"/>
      <c r="D238" s="67"/>
      <c r="E238" s="218"/>
      <c r="F238" s="211"/>
      <c r="G238" s="106"/>
      <c r="H238" s="81"/>
    </row>
    <row r="239" spans="1:8" x14ac:dyDescent="0.25">
      <c r="A239" s="104"/>
      <c r="B239" s="67"/>
      <c r="C239" s="79"/>
      <c r="D239" s="203"/>
      <c r="E239" s="84"/>
      <c r="F239" s="210"/>
      <c r="G239" s="106"/>
      <c r="H239" s="84"/>
    </row>
    <row r="240" spans="1:8" x14ac:dyDescent="0.25">
      <c r="A240" s="104"/>
      <c r="B240" s="203"/>
      <c r="C240" s="223"/>
      <c r="D240" s="224"/>
      <c r="E240" s="225"/>
      <c r="F240" s="211"/>
      <c r="G240" s="106"/>
      <c r="H240" s="226"/>
    </row>
    <row r="241" spans="1:8" x14ac:dyDescent="0.25">
      <c r="A241" s="104"/>
      <c r="B241" s="224"/>
      <c r="C241" s="82"/>
      <c r="D241" s="67"/>
      <c r="E241" s="218"/>
      <c r="F241" s="211"/>
      <c r="G241" s="106"/>
      <c r="H241" s="81"/>
    </row>
    <row r="242" spans="1:8" x14ac:dyDescent="0.25">
      <c r="A242" s="104"/>
      <c r="B242" s="67"/>
      <c r="C242" s="223"/>
      <c r="D242" s="224"/>
      <c r="E242" s="225"/>
      <c r="F242" s="211"/>
      <c r="G242" s="106"/>
      <c r="H242" s="226"/>
    </row>
    <row r="243" spans="1:8" x14ac:dyDescent="0.25">
      <c r="A243" s="104"/>
      <c r="B243" s="224"/>
      <c r="C243" s="202"/>
      <c r="D243" s="67"/>
      <c r="E243" s="199"/>
      <c r="F243" s="210"/>
      <c r="G243" s="106"/>
      <c r="H243" s="199"/>
    </row>
    <row r="244" spans="1:8" x14ac:dyDescent="0.25">
      <c r="A244" s="104"/>
      <c r="B244" s="67"/>
      <c r="C244" s="213"/>
      <c r="D244" s="214"/>
      <c r="E244" s="215"/>
      <c r="F244" s="211"/>
      <c r="G244" s="106"/>
      <c r="H244" s="216"/>
    </row>
    <row r="245" spans="1:8" x14ac:dyDescent="0.25">
      <c r="A245" s="104"/>
      <c r="B245" s="214"/>
      <c r="C245" s="79"/>
      <c r="D245" s="203"/>
      <c r="E245" s="84"/>
      <c r="F245" s="210"/>
      <c r="G245" s="106"/>
      <c r="H245" s="84"/>
    </row>
    <row r="246" spans="1:8" x14ac:dyDescent="0.25">
      <c r="A246" s="104"/>
      <c r="B246" s="203"/>
      <c r="C246" s="82"/>
      <c r="D246" s="69"/>
      <c r="E246" s="81"/>
      <c r="F246" s="210"/>
      <c r="G246" s="67"/>
      <c r="H246" s="81"/>
    </row>
    <row r="247" spans="1:8" x14ac:dyDescent="0.25">
      <c r="A247" s="104"/>
      <c r="B247" s="67"/>
      <c r="C247" s="201"/>
      <c r="D247" s="203"/>
      <c r="E247" s="209"/>
      <c r="F247" s="210"/>
      <c r="G247" s="67"/>
      <c r="H247" s="84"/>
    </row>
    <row r="248" spans="1:8" x14ac:dyDescent="0.25">
      <c r="A248" s="104"/>
      <c r="B248" s="203"/>
      <c r="C248" s="227"/>
      <c r="D248" s="67"/>
      <c r="E248" s="81"/>
      <c r="F248" s="211"/>
      <c r="G248" s="67"/>
      <c r="H248" s="81"/>
    </row>
    <row r="249" spans="1:8" x14ac:dyDescent="0.25">
      <c r="A249" s="104"/>
      <c r="B249" s="67"/>
      <c r="C249" s="202"/>
      <c r="D249" s="67"/>
      <c r="E249" s="81"/>
      <c r="F249" s="210"/>
      <c r="G249" s="67"/>
      <c r="H249" s="81"/>
    </row>
    <row r="250" spans="1:8" x14ac:dyDescent="0.25">
      <c r="A250" s="104"/>
      <c r="B250" s="67"/>
      <c r="C250" s="201"/>
      <c r="D250" s="83"/>
      <c r="E250" s="199"/>
      <c r="F250" s="210"/>
      <c r="G250" s="67"/>
      <c r="H250" s="199"/>
    </row>
    <row r="251" spans="1:8" x14ac:dyDescent="0.25">
      <c r="A251" s="104"/>
      <c r="B251" s="83"/>
      <c r="C251" s="202"/>
      <c r="D251" s="67"/>
      <c r="E251" s="81"/>
      <c r="F251" s="210"/>
      <c r="G251" s="67"/>
      <c r="H251" s="81"/>
    </row>
    <row r="252" spans="1:8" x14ac:dyDescent="0.25">
      <c r="A252" s="104"/>
      <c r="B252" s="67"/>
      <c r="C252" s="222"/>
      <c r="D252" s="220"/>
      <c r="E252" s="221"/>
      <c r="F252" s="210"/>
      <c r="G252" s="67"/>
      <c r="H252" s="221"/>
    </row>
    <row r="253" spans="1:8" x14ac:dyDescent="0.25">
      <c r="A253" s="104"/>
      <c r="B253" s="220"/>
      <c r="C253" s="227"/>
      <c r="D253" s="67"/>
      <c r="E253" s="81"/>
      <c r="F253" s="211"/>
      <c r="G253" s="67"/>
      <c r="H253" s="81"/>
    </row>
    <row r="254" spans="1:8" x14ac:dyDescent="0.25">
      <c r="A254" s="104"/>
      <c r="B254" s="67"/>
      <c r="C254" s="204"/>
      <c r="D254" s="104"/>
      <c r="E254" s="218"/>
      <c r="F254" s="211"/>
      <c r="G254" s="67"/>
      <c r="H254" s="81"/>
    </row>
    <row r="255" spans="1:8" x14ac:dyDescent="0.25">
      <c r="A255" s="104"/>
      <c r="B255" s="104"/>
      <c r="C255" s="202"/>
      <c r="D255" s="197"/>
      <c r="E255" s="217"/>
      <c r="F255" s="210"/>
      <c r="G255" s="67"/>
      <c r="H255" s="217"/>
    </row>
    <row r="256" spans="1:8" x14ac:dyDescent="0.25">
      <c r="A256" s="104"/>
      <c r="B256" s="197"/>
      <c r="C256" s="82"/>
      <c r="D256" s="67"/>
      <c r="E256" s="218"/>
      <c r="F256" s="211"/>
      <c r="G256" s="67"/>
      <c r="H256" s="81"/>
    </row>
    <row r="257" spans="1:8" x14ac:dyDescent="0.25">
      <c r="A257" s="104"/>
      <c r="B257" s="67"/>
      <c r="C257" s="202"/>
      <c r="D257" s="67"/>
      <c r="E257" s="81"/>
      <c r="F257" s="210"/>
      <c r="G257" s="67"/>
      <c r="H257" s="81"/>
    </row>
    <row r="258" spans="1:8" x14ac:dyDescent="0.25">
      <c r="A258" s="104"/>
      <c r="B258" s="67"/>
      <c r="C258" s="201"/>
      <c r="D258" s="83"/>
      <c r="E258" s="199"/>
      <c r="F258" s="210"/>
      <c r="G258" s="67"/>
      <c r="H258" s="199"/>
    </row>
    <row r="259" spans="1:8" x14ac:dyDescent="0.25">
      <c r="A259" s="104"/>
      <c r="B259" s="83"/>
      <c r="C259" s="79"/>
      <c r="D259" s="203"/>
      <c r="E259" s="84"/>
      <c r="F259" s="210"/>
      <c r="G259" s="67"/>
      <c r="H259" s="84"/>
    </row>
    <row r="260" spans="1:8" x14ac:dyDescent="0.25">
      <c r="A260" s="104"/>
      <c r="B260" s="203"/>
      <c r="C260" s="82"/>
      <c r="D260" s="67"/>
      <c r="E260" s="81"/>
      <c r="F260" s="211"/>
      <c r="G260" s="67"/>
      <c r="H260" s="212"/>
    </row>
    <row r="261" spans="1:8" x14ac:dyDescent="0.25">
      <c r="A261" s="104"/>
      <c r="B261" s="67"/>
      <c r="C261" s="202"/>
      <c r="D261" s="67"/>
      <c r="E261" s="81"/>
      <c r="F261" s="210"/>
      <c r="G261" s="67"/>
      <c r="H261" s="81"/>
    </row>
    <row r="262" spans="1:8" x14ac:dyDescent="0.25">
      <c r="A262" s="104"/>
      <c r="B262" s="67"/>
      <c r="C262" s="219"/>
      <c r="D262" s="220"/>
      <c r="E262" s="221"/>
      <c r="F262" s="210"/>
      <c r="G262" s="67"/>
      <c r="H262" s="221"/>
    </row>
    <row r="263" spans="1:8" x14ac:dyDescent="0.25">
      <c r="A263" s="104"/>
      <c r="B263" s="220"/>
      <c r="C263" s="202"/>
      <c r="D263" s="67"/>
      <c r="E263" s="81"/>
      <c r="F263" s="210"/>
      <c r="G263" s="67"/>
      <c r="H263" s="199"/>
    </row>
    <row r="264" spans="1:8" x14ac:dyDescent="0.25">
      <c r="A264" s="104"/>
      <c r="B264" s="67"/>
      <c r="C264" s="79"/>
      <c r="D264" s="203"/>
      <c r="E264" s="209"/>
      <c r="F264" s="210"/>
      <c r="G264" s="67"/>
      <c r="H264" s="84"/>
    </row>
    <row r="265" spans="1:8" x14ac:dyDescent="0.25">
      <c r="A265" s="104"/>
      <c r="B265" s="203"/>
      <c r="C265" s="79"/>
      <c r="D265" s="203"/>
      <c r="E265" s="209"/>
      <c r="F265" s="210"/>
      <c r="G265" s="67"/>
      <c r="H265" s="84"/>
    </row>
    <row r="266" spans="1:8" x14ac:dyDescent="0.25">
      <c r="A266" s="104"/>
      <c r="B266" s="203"/>
      <c r="C266" s="82"/>
      <c r="D266" s="67"/>
      <c r="E266" s="81"/>
      <c r="F266" s="210"/>
      <c r="G266" s="67"/>
      <c r="H266" s="81"/>
    </row>
    <row r="267" spans="1:8" x14ac:dyDescent="0.25">
      <c r="A267" s="104"/>
      <c r="B267" s="67"/>
      <c r="C267" s="82"/>
      <c r="D267" s="67"/>
      <c r="E267" s="218"/>
      <c r="F267" s="211"/>
      <c r="G267" s="67"/>
      <c r="H267" s="81"/>
    </row>
    <row r="268" spans="1:8" x14ac:dyDescent="0.25">
      <c r="A268" s="104"/>
      <c r="B268" s="67"/>
      <c r="C268" s="202"/>
      <c r="D268" s="67"/>
      <c r="E268" s="81"/>
      <c r="F268" s="210"/>
      <c r="G268" s="67"/>
      <c r="H268" s="81"/>
    </row>
    <row r="269" spans="1:8" x14ac:dyDescent="0.25">
      <c r="A269" s="104"/>
      <c r="B269" s="67"/>
      <c r="C269" s="202"/>
      <c r="D269" s="67"/>
      <c r="E269" s="199"/>
      <c r="F269" s="210"/>
      <c r="G269" s="67"/>
      <c r="H269" s="199"/>
    </row>
    <row r="270" spans="1:8" x14ac:dyDescent="0.25">
      <c r="A270" s="104"/>
      <c r="B270" s="197"/>
      <c r="C270" s="82"/>
      <c r="D270" s="67"/>
      <c r="E270" s="199"/>
      <c r="F270" s="210"/>
      <c r="G270" s="67"/>
      <c r="H270" s="199"/>
    </row>
    <row r="271" spans="1:8" x14ac:dyDescent="0.25">
      <c r="A271" s="104"/>
      <c r="B271" s="67"/>
      <c r="C271" s="222"/>
      <c r="D271" s="228"/>
      <c r="E271" s="229"/>
      <c r="F271" s="210"/>
      <c r="G271" s="67"/>
      <c r="H271" s="229"/>
    </row>
    <row r="272" spans="1:8" x14ac:dyDescent="0.25">
      <c r="A272" s="104"/>
      <c r="B272" s="228"/>
      <c r="C272" s="82"/>
      <c r="D272" s="67"/>
      <c r="E272" s="81"/>
      <c r="F272" s="211"/>
      <c r="G272" s="67"/>
      <c r="H272" s="81"/>
    </row>
    <row r="273" spans="1:8" x14ac:dyDescent="0.25">
      <c r="A273" s="104"/>
      <c r="B273" s="67"/>
      <c r="C273" s="82"/>
      <c r="D273" s="67"/>
      <c r="E273" s="81"/>
      <c r="F273" s="211"/>
      <c r="G273" s="67"/>
      <c r="H273" s="81"/>
    </row>
    <row r="274" spans="1:8" x14ac:dyDescent="0.25">
      <c r="A274" s="104"/>
      <c r="B274" s="67"/>
      <c r="C274" s="202"/>
      <c r="D274" s="67"/>
      <c r="E274" s="81"/>
      <c r="F274" s="210"/>
      <c r="G274" s="67"/>
      <c r="H274" s="81"/>
    </row>
    <row r="275" spans="1:8" x14ac:dyDescent="0.25">
      <c r="A275" s="104"/>
      <c r="B275" s="67"/>
      <c r="C275" s="79"/>
      <c r="D275" s="203"/>
      <c r="E275" s="84"/>
      <c r="F275" s="210"/>
      <c r="G275" s="67"/>
      <c r="H275" s="84"/>
    </row>
    <row r="276" spans="1:8" x14ac:dyDescent="0.25">
      <c r="A276" s="104"/>
      <c r="B276" s="203"/>
      <c r="C276" s="82"/>
      <c r="D276" s="67"/>
      <c r="E276" s="81"/>
      <c r="F276" s="210"/>
      <c r="G276" s="67"/>
      <c r="H276" s="81"/>
    </row>
    <row r="277" spans="1:8" x14ac:dyDescent="0.25">
      <c r="A277" s="104"/>
      <c r="B277" s="67"/>
      <c r="C277" s="202"/>
      <c r="D277" s="67"/>
      <c r="E277" s="81"/>
      <c r="F277" s="210"/>
      <c r="G277" s="67"/>
      <c r="H277" s="81"/>
    </row>
    <row r="278" spans="1:8" x14ac:dyDescent="0.25">
      <c r="A278" s="104"/>
      <c r="B278" s="67"/>
      <c r="C278" s="82"/>
      <c r="D278" s="67"/>
      <c r="E278" s="81"/>
      <c r="F278" s="211"/>
      <c r="G278" s="67"/>
      <c r="H278" s="212"/>
    </row>
    <row r="279" spans="1:8" x14ac:dyDescent="0.25">
      <c r="A279" s="104"/>
      <c r="B279" s="67"/>
      <c r="C279" s="82"/>
      <c r="D279" s="67"/>
      <c r="E279" s="81"/>
      <c r="F279" s="211"/>
      <c r="G279" s="67"/>
      <c r="H279" s="81"/>
    </row>
    <row r="280" spans="1:8" x14ac:dyDescent="0.25">
      <c r="A280" s="104"/>
      <c r="B280" s="67"/>
      <c r="C280" s="202"/>
      <c r="D280" s="67"/>
      <c r="E280" s="81"/>
      <c r="F280" s="210"/>
      <c r="G280" s="67"/>
      <c r="H280" s="81"/>
    </row>
    <row r="281" spans="1:8" x14ac:dyDescent="0.25">
      <c r="A281" s="104"/>
      <c r="B281" s="67"/>
      <c r="C281" s="82"/>
      <c r="D281" s="67"/>
      <c r="E281" s="81"/>
      <c r="F281" s="210"/>
      <c r="G281" s="67"/>
      <c r="H281" s="81"/>
    </row>
    <row r="282" spans="1:8" x14ac:dyDescent="0.25">
      <c r="A282" s="104"/>
      <c r="B282" s="67"/>
      <c r="C282" s="202"/>
      <c r="D282" s="197"/>
      <c r="E282" s="217"/>
      <c r="F282" s="210"/>
      <c r="G282" s="67"/>
      <c r="H282" s="217"/>
    </row>
    <row r="283" spans="1:8" x14ac:dyDescent="0.25">
      <c r="A283" s="104"/>
      <c r="B283" s="197"/>
      <c r="C283" s="82"/>
      <c r="D283" s="67"/>
      <c r="E283" s="81"/>
      <c r="F283" s="210"/>
      <c r="G283" s="67"/>
      <c r="H283" s="81"/>
    </row>
    <row r="284" spans="1:8" x14ac:dyDescent="0.25">
      <c r="A284" s="104"/>
      <c r="B284" s="67"/>
      <c r="C284" s="204"/>
      <c r="D284" s="67"/>
      <c r="E284" s="81"/>
      <c r="F284" s="210"/>
      <c r="G284" s="67"/>
      <c r="H284" s="81"/>
    </row>
    <row r="285" spans="1:8" x14ac:dyDescent="0.25">
      <c r="A285" s="104"/>
      <c r="B285" s="67"/>
      <c r="C285" s="82"/>
      <c r="D285" s="67"/>
      <c r="E285" s="81"/>
      <c r="F285" s="210"/>
      <c r="G285" s="67"/>
      <c r="H285" s="81"/>
    </row>
    <row r="286" spans="1:8" x14ac:dyDescent="0.25">
      <c r="A286" s="104"/>
      <c r="B286" s="67"/>
      <c r="C286" s="82"/>
      <c r="D286" s="67"/>
      <c r="E286" s="81"/>
      <c r="F286" s="211"/>
      <c r="G286" s="67"/>
      <c r="H286" s="212"/>
    </row>
    <row r="287" spans="1:8" x14ac:dyDescent="0.25">
      <c r="A287" s="104"/>
      <c r="B287" s="67"/>
      <c r="C287" s="202"/>
      <c r="D287" s="67"/>
      <c r="E287" s="199"/>
      <c r="F287" s="210"/>
      <c r="G287" s="67"/>
      <c r="H287" s="199"/>
    </row>
    <row r="288" spans="1:8" x14ac:dyDescent="0.25">
      <c r="A288" s="104"/>
      <c r="B288" s="67"/>
      <c r="C288" s="202"/>
      <c r="D288" s="67"/>
      <c r="E288" s="199"/>
      <c r="F288" s="230"/>
      <c r="G288" s="67"/>
      <c r="H288" s="199"/>
    </row>
    <row r="289" spans="1:8" x14ac:dyDescent="0.25">
      <c r="A289" s="104"/>
      <c r="B289" s="67"/>
      <c r="C289" s="82"/>
      <c r="D289" s="69"/>
      <c r="E289" s="81"/>
      <c r="F289" s="210"/>
      <c r="G289" s="67"/>
      <c r="H289" s="81"/>
    </row>
    <row r="290" spans="1:8" x14ac:dyDescent="0.25">
      <c r="A290" s="104"/>
      <c r="B290" s="67"/>
      <c r="C290" s="202"/>
      <c r="D290" s="67"/>
      <c r="E290" s="81"/>
      <c r="F290" s="210"/>
      <c r="G290" s="67"/>
      <c r="H290" s="81"/>
    </row>
    <row r="291" spans="1:8" x14ac:dyDescent="0.25">
      <c r="A291" s="104"/>
      <c r="B291" s="67"/>
      <c r="C291" s="82"/>
      <c r="D291" s="67"/>
      <c r="E291" s="81"/>
      <c r="F291" s="210"/>
      <c r="G291" s="67"/>
      <c r="H291" s="81"/>
    </row>
    <row r="292" spans="1:8" x14ac:dyDescent="0.25">
      <c r="A292" s="104"/>
      <c r="B292" s="67"/>
      <c r="C292" s="202"/>
      <c r="D292" s="67"/>
      <c r="E292" s="81"/>
      <c r="F292" s="210"/>
      <c r="G292" s="67"/>
      <c r="H292" s="81"/>
    </row>
    <row r="293" spans="1:8" x14ac:dyDescent="0.25">
      <c r="A293" s="104"/>
      <c r="B293" s="67"/>
      <c r="C293" s="227"/>
      <c r="D293" s="67"/>
      <c r="E293" s="81"/>
      <c r="F293" s="211"/>
      <c r="G293" s="67"/>
      <c r="H293" s="81"/>
    </row>
    <row r="294" spans="1:8" x14ac:dyDescent="0.25">
      <c r="A294" s="104"/>
      <c r="B294" s="67"/>
      <c r="C294" s="82"/>
      <c r="D294" s="67"/>
      <c r="E294" s="81"/>
      <c r="F294" s="210"/>
      <c r="G294" s="67"/>
      <c r="H294" s="81"/>
    </row>
    <row r="295" spans="1:8" x14ac:dyDescent="0.25">
      <c r="A295" s="104"/>
      <c r="B295" s="67"/>
      <c r="C295" s="79"/>
      <c r="D295" s="203"/>
      <c r="E295" s="84"/>
      <c r="F295" s="210"/>
      <c r="G295" s="67"/>
      <c r="H295" s="84"/>
    </row>
    <row r="296" spans="1:8" x14ac:dyDescent="0.25">
      <c r="A296" s="104"/>
      <c r="B296" s="203"/>
      <c r="C296" s="201"/>
      <c r="D296" s="83"/>
      <c r="E296" s="199"/>
      <c r="F296" s="210"/>
      <c r="G296" s="67"/>
      <c r="H296" s="199"/>
    </row>
    <row r="297" spans="1:8" x14ac:dyDescent="0.25">
      <c r="A297" s="104"/>
      <c r="B297" s="197"/>
      <c r="C297" s="82"/>
      <c r="D297" s="67"/>
      <c r="E297" s="81"/>
      <c r="F297" s="211"/>
      <c r="G297" s="67"/>
      <c r="H297" s="212"/>
    </row>
    <row r="298" spans="1:8" x14ac:dyDescent="0.25">
      <c r="A298" s="104"/>
      <c r="B298" s="67"/>
      <c r="C298" s="82"/>
      <c r="D298" s="67"/>
      <c r="E298" s="199"/>
      <c r="F298" s="210"/>
      <c r="G298" s="67"/>
      <c r="H298" s="199"/>
    </row>
    <row r="299" spans="1:8" x14ac:dyDescent="0.25">
      <c r="A299" s="104"/>
      <c r="B299" s="67"/>
      <c r="C299" s="82"/>
      <c r="D299" s="67"/>
      <c r="E299" s="81"/>
      <c r="F299" s="211"/>
      <c r="G299" s="67"/>
      <c r="H299" s="212"/>
    </row>
    <row r="300" spans="1:8" x14ac:dyDescent="0.25">
      <c r="A300" s="104"/>
      <c r="B300" s="67"/>
      <c r="C300" s="82"/>
      <c r="D300" s="67"/>
      <c r="E300" s="81"/>
      <c r="F300" s="210"/>
      <c r="G300" s="67"/>
      <c r="H300" s="81"/>
    </row>
    <row r="301" spans="1:8" x14ac:dyDescent="0.25">
      <c r="A301" s="104"/>
      <c r="B301" s="67"/>
      <c r="C301" s="201"/>
      <c r="D301" s="83"/>
      <c r="E301" s="199"/>
      <c r="F301" s="210"/>
      <c r="G301" s="67"/>
      <c r="H301" s="199"/>
    </row>
    <row r="302" spans="1:8" x14ac:dyDescent="0.25">
      <c r="A302" s="104"/>
      <c r="B302" s="83"/>
      <c r="C302" s="202"/>
      <c r="D302" s="67"/>
      <c r="E302" s="81"/>
      <c r="F302" s="210"/>
      <c r="G302" s="67"/>
      <c r="H302" s="81"/>
    </row>
    <row r="303" spans="1:8" x14ac:dyDescent="0.25">
      <c r="A303" s="104"/>
      <c r="B303" s="67"/>
      <c r="C303" s="202"/>
      <c r="D303" s="67"/>
      <c r="E303" s="81"/>
      <c r="F303" s="210"/>
      <c r="G303" s="67"/>
      <c r="H303" s="81"/>
    </row>
    <row r="304" spans="1:8" x14ac:dyDescent="0.25">
      <c r="A304" s="104"/>
      <c r="B304" s="67"/>
      <c r="C304" s="202"/>
      <c r="D304" s="67"/>
      <c r="E304" s="199"/>
      <c r="F304" s="210"/>
      <c r="G304" s="67"/>
      <c r="H304" s="199"/>
    </row>
    <row r="305" spans="1:8" x14ac:dyDescent="0.25">
      <c r="A305" s="104"/>
      <c r="B305" s="67"/>
      <c r="C305" s="219"/>
      <c r="D305" s="220"/>
      <c r="E305" s="221"/>
      <c r="F305" s="210"/>
      <c r="G305" s="67"/>
      <c r="H305" s="221"/>
    </row>
    <row r="306" spans="1:8" x14ac:dyDescent="0.25">
      <c r="A306" s="104"/>
      <c r="B306" s="228"/>
      <c r="C306" s="222"/>
      <c r="D306" s="220"/>
      <c r="E306" s="221"/>
      <c r="F306" s="210"/>
      <c r="G306" s="67"/>
      <c r="H306" s="221"/>
    </row>
    <row r="307" spans="1:8" x14ac:dyDescent="0.25">
      <c r="A307" s="104"/>
      <c r="B307" s="220"/>
      <c r="C307" s="219"/>
      <c r="D307" s="220"/>
      <c r="E307" s="221"/>
      <c r="F307" s="210"/>
      <c r="G307" s="67"/>
      <c r="H307" s="221"/>
    </row>
    <row r="308" spans="1:8" x14ac:dyDescent="0.25">
      <c r="A308" s="104"/>
      <c r="B308" s="228"/>
      <c r="C308" s="82"/>
      <c r="D308" s="67"/>
      <c r="E308" s="218"/>
      <c r="F308" s="211"/>
      <c r="G308" s="67"/>
      <c r="H308" s="81"/>
    </row>
    <row r="309" spans="1:8" x14ac:dyDescent="0.25">
      <c r="A309" s="104"/>
      <c r="B309" s="67"/>
      <c r="C309" s="82"/>
      <c r="D309" s="67"/>
      <c r="E309" s="81"/>
      <c r="F309" s="210"/>
      <c r="G309" s="67"/>
      <c r="H309" s="81"/>
    </row>
    <row r="310" spans="1:8" x14ac:dyDescent="0.25">
      <c r="A310" s="104"/>
      <c r="B310" s="67"/>
      <c r="C310" s="231"/>
      <c r="D310" s="67"/>
      <c r="E310" s="81"/>
      <c r="F310" s="211"/>
      <c r="G310" s="67"/>
      <c r="H310" s="81"/>
    </row>
    <row r="311" spans="1:8" x14ac:dyDescent="0.25">
      <c r="A311" s="104"/>
      <c r="B311" s="67"/>
      <c r="C311" s="82"/>
      <c r="D311" s="67"/>
      <c r="E311" s="81"/>
      <c r="F311" s="211"/>
      <c r="G311" s="67"/>
      <c r="H311" s="81"/>
    </row>
    <row r="312" spans="1:8" x14ac:dyDescent="0.25">
      <c r="A312" s="104"/>
      <c r="B312" s="67"/>
      <c r="C312" s="201"/>
      <c r="D312" s="83"/>
      <c r="E312" s="199"/>
      <c r="F312" s="210"/>
      <c r="G312" s="67"/>
      <c r="H312" s="199"/>
    </row>
    <row r="313" spans="1:8" x14ac:dyDescent="0.25">
      <c r="A313" s="104"/>
      <c r="B313" s="83"/>
      <c r="C313" s="202"/>
      <c r="D313" s="67"/>
      <c r="E313" s="81"/>
      <c r="F313" s="210"/>
      <c r="G313" s="67"/>
      <c r="H313" s="81"/>
    </row>
    <row r="314" spans="1:8" x14ac:dyDescent="0.25">
      <c r="A314" s="104"/>
      <c r="B314" s="67"/>
      <c r="C314" s="202"/>
      <c r="D314" s="67"/>
      <c r="E314" s="81"/>
      <c r="F314" s="210"/>
      <c r="G314" s="67"/>
      <c r="H314" s="81"/>
    </row>
    <row r="315" spans="1:8" x14ac:dyDescent="0.25">
      <c r="A315" s="104"/>
      <c r="B315" s="67"/>
      <c r="C315" s="79"/>
      <c r="D315" s="203"/>
      <c r="E315" s="84"/>
      <c r="F315" s="210"/>
      <c r="G315" s="67"/>
      <c r="H315" s="84"/>
    </row>
    <row r="316" spans="1:8" x14ac:dyDescent="0.25">
      <c r="A316" s="104"/>
      <c r="B316" s="197"/>
      <c r="C316" s="82"/>
      <c r="D316" s="67"/>
      <c r="E316" s="81"/>
      <c r="F316" s="210"/>
      <c r="G316" s="67"/>
      <c r="H316" s="81"/>
    </row>
    <row r="317" spans="1:8" x14ac:dyDescent="0.25">
      <c r="A317" s="104"/>
      <c r="B317" s="67"/>
      <c r="C317" s="202"/>
      <c r="D317" s="67"/>
      <c r="E317" s="81"/>
      <c r="F317" s="210"/>
      <c r="G317" s="67"/>
      <c r="H317" s="81"/>
    </row>
    <row r="318" spans="1:8" x14ac:dyDescent="0.25">
      <c r="A318" s="104"/>
      <c r="B318" s="67"/>
      <c r="C318" s="79"/>
      <c r="D318" s="203"/>
      <c r="E318" s="84"/>
      <c r="F318" s="210"/>
      <c r="G318" s="67"/>
      <c r="H318" s="84"/>
    </row>
    <row r="319" spans="1:8" x14ac:dyDescent="0.25">
      <c r="A319" s="104"/>
      <c r="B319" s="197"/>
      <c r="C319" s="202"/>
      <c r="D319" s="67"/>
      <c r="E319" s="81"/>
      <c r="F319" s="210"/>
      <c r="G319" s="67"/>
      <c r="H319" s="81"/>
    </row>
    <row r="320" spans="1:8" x14ac:dyDescent="0.25">
      <c r="A320" s="104"/>
      <c r="B320" s="67"/>
      <c r="C320" s="82"/>
      <c r="D320" s="67"/>
      <c r="E320" s="81"/>
      <c r="F320" s="210"/>
      <c r="G320" s="67"/>
      <c r="H320" s="81"/>
    </row>
    <row r="321" spans="1:8" x14ac:dyDescent="0.25">
      <c r="A321" s="104"/>
      <c r="B321" s="67"/>
      <c r="C321" s="201"/>
      <c r="D321" s="83"/>
      <c r="E321" s="199"/>
      <c r="F321" s="210"/>
      <c r="G321" s="67"/>
      <c r="H321" s="199"/>
    </row>
    <row r="322" spans="1:8" x14ac:dyDescent="0.25">
      <c r="A322" s="104"/>
      <c r="B322" s="83"/>
      <c r="C322" s="201"/>
      <c r="D322" s="83"/>
      <c r="E322" s="199"/>
      <c r="F322" s="210"/>
      <c r="G322" s="67"/>
      <c r="H322" s="199"/>
    </row>
    <row r="323" spans="1:8" x14ac:dyDescent="0.25">
      <c r="A323" s="104"/>
      <c r="B323" s="197"/>
      <c r="C323" s="82"/>
      <c r="D323" s="67"/>
      <c r="E323" s="199"/>
      <c r="F323" s="210"/>
      <c r="G323" s="67"/>
      <c r="H323" s="199"/>
    </row>
    <row r="324" spans="1:8" x14ac:dyDescent="0.25">
      <c r="A324" s="104"/>
      <c r="B324" s="67"/>
      <c r="C324" s="82"/>
      <c r="D324" s="67"/>
      <c r="E324" s="81"/>
      <c r="F324" s="210"/>
      <c r="G324" s="67"/>
      <c r="H324" s="81"/>
    </row>
    <row r="325" spans="1:8" x14ac:dyDescent="0.25">
      <c r="A325" s="104"/>
      <c r="B325" s="67"/>
      <c r="C325" s="82"/>
      <c r="D325" s="69"/>
      <c r="E325" s="81"/>
      <c r="F325" s="210"/>
      <c r="G325" s="67"/>
      <c r="H325" s="81"/>
    </row>
    <row r="326" spans="1:8" x14ac:dyDescent="0.25">
      <c r="A326" s="104"/>
      <c r="B326" s="67"/>
      <c r="C326" s="202"/>
      <c r="D326" s="67"/>
      <c r="E326" s="81"/>
      <c r="F326" s="210"/>
      <c r="G326" s="67"/>
      <c r="H326" s="81"/>
    </row>
    <row r="327" spans="1:8" x14ac:dyDescent="0.25">
      <c r="A327" s="104"/>
      <c r="B327" s="67"/>
      <c r="C327" s="82"/>
      <c r="D327" s="67"/>
      <c r="E327" s="81"/>
      <c r="F327" s="211"/>
      <c r="G327" s="67"/>
      <c r="H327" s="81"/>
    </row>
    <row r="328" spans="1:8" x14ac:dyDescent="0.25">
      <c r="A328" s="104"/>
      <c r="B328" s="67"/>
      <c r="C328" s="82"/>
      <c r="D328" s="67"/>
      <c r="E328" s="81"/>
      <c r="F328" s="230"/>
      <c r="G328" s="67"/>
      <c r="H328" s="81"/>
    </row>
    <row r="329" spans="1:8" x14ac:dyDescent="0.25">
      <c r="A329" s="104"/>
      <c r="B329" s="67"/>
      <c r="C329" s="82"/>
      <c r="D329" s="67"/>
      <c r="E329" s="81"/>
      <c r="F329" s="210"/>
      <c r="G329" s="67"/>
      <c r="H329" s="81"/>
    </row>
    <row r="330" spans="1:8" x14ac:dyDescent="0.25">
      <c r="A330" s="104"/>
      <c r="B330" s="67"/>
      <c r="C330" s="82"/>
      <c r="D330" s="67"/>
      <c r="E330" s="199"/>
      <c r="F330" s="210"/>
      <c r="G330" s="67"/>
      <c r="H330" s="199"/>
    </row>
    <row r="331" spans="1:8" x14ac:dyDescent="0.25">
      <c r="A331" s="104"/>
      <c r="B331" s="197"/>
      <c r="C331" s="82"/>
      <c r="D331" s="67"/>
      <c r="E331" s="81"/>
      <c r="F331" s="211"/>
      <c r="G331" s="67"/>
      <c r="H331" s="212"/>
    </row>
    <row r="332" spans="1:8" x14ac:dyDescent="0.25">
      <c r="A332" s="104"/>
      <c r="B332" s="67"/>
      <c r="C332" s="222"/>
      <c r="D332" s="220"/>
      <c r="E332" s="221"/>
      <c r="F332" s="210"/>
      <c r="G332" s="67"/>
      <c r="H332" s="221"/>
    </row>
    <row r="333" spans="1:8" x14ac:dyDescent="0.25">
      <c r="A333" s="104"/>
      <c r="B333" s="220"/>
      <c r="C333" s="202"/>
      <c r="D333" s="197"/>
      <c r="E333" s="84"/>
      <c r="F333" s="210"/>
      <c r="G333" s="67"/>
      <c r="H333" s="84"/>
    </row>
    <row r="334" spans="1:8" x14ac:dyDescent="0.25">
      <c r="A334" s="104"/>
      <c r="B334" s="197"/>
      <c r="C334" s="82"/>
      <c r="D334" s="67"/>
      <c r="E334" s="199"/>
      <c r="F334" s="210"/>
      <c r="G334" s="67"/>
      <c r="H334" s="199"/>
    </row>
    <row r="335" spans="1:8" x14ac:dyDescent="0.25">
      <c r="A335" s="104"/>
      <c r="B335" s="67"/>
      <c r="C335" s="201"/>
      <c r="D335" s="83"/>
      <c r="E335" s="199"/>
      <c r="F335" s="210"/>
      <c r="G335" s="67"/>
      <c r="H335" s="199"/>
    </row>
    <row r="336" spans="1:8" x14ac:dyDescent="0.25">
      <c r="A336" s="104"/>
      <c r="B336" s="83"/>
      <c r="C336" s="82"/>
      <c r="D336" s="67"/>
      <c r="E336" s="81"/>
      <c r="F336" s="211"/>
      <c r="G336" s="67"/>
      <c r="H336" s="81"/>
    </row>
    <row r="337" spans="1:8" x14ac:dyDescent="0.25">
      <c r="A337" s="104"/>
      <c r="B337" s="67"/>
      <c r="C337" s="201"/>
      <c r="D337" s="83"/>
      <c r="E337" s="199"/>
      <c r="F337" s="230"/>
      <c r="G337" s="67"/>
      <c r="H337" s="199"/>
    </row>
    <row r="338" spans="1:8" x14ac:dyDescent="0.25">
      <c r="A338" s="104"/>
      <c r="B338" s="197"/>
      <c r="C338" s="82"/>
      <c r="D338" s="67"/>
      <c r="E338" s="81"/>
      <c r="F338" s="210"/>
      <c r="G338" s="67"/>
      <c r="H338" s="81"/>
    </row>
    <row r="339" spans="1:8" x14ac:dyDescent="0.25">
      <c r="A339" s="104"/>
      <c r="B339" s="67"/>
      <c r="C339" s="201"/>
      <c r="D339" s="83"/>
      <c r="E339" s="199"/>
      <c r="F339" s="210"/>
      <c r="G339" s="67"/>
      <c r="H339" s="199"/>
    </row>
    <row r="340" spans="1:8" x14ac:dyDescent="0.25">
      <c r="A340" s="104"/>
      <c r="B340" s="197"/>
      <c r="C340" s="202"/>
      <c r="D340" s="67"/>
      <c r="E340" s="81"/>
      <c r="F340" s="210"/>
      <c r="G340" s="67"/>
      <c r="H340" s="81"/>
    </row>
    <row r="341" spans="1:8" x14ac:dyDescent="0.25">
      <c r="A341" s="104"/>
      <c r="B341" s="67"/>
      <c r="C341" s="82"/>
      <c r="D341" s="67"/>
      <c r="E341" s="199"/>
      <c r="F341" s="210"/>
      <c r="G341" s="67"/>
      <c r="H341" s="199"/>
    </row>
    <row r="342" spans="1:8" x14ac:dyDescent="0.25">
      <c r="A342" s="104"/>
      <c r="B342" s="67"/>
      <c r="C342" s="82"/>
      <c r="D342" s="69"/>
      <c r="E342" s="81"/>
      <c r="F342" s="210"/>
      <c r="G342" s="67"/>
      <c r="H342" s="81"/>
    </row>
    <row r="343" spans="1:8" x14ac:dyDescent="0.25">
      <c r="A343" s="104"/>
      <c r="B343" s="67"/>
      <c r="C343" s="219"/>
      <c r="D343" s="220"/>
      <c r="E343" s="221"/>
      <c r="F343" s="210"/>
      <c r="G343" s="67"/>
      <c r="H343" s="221"/>
    </row>
    <row r="344" spans="1:8" x14ac:dyDescent="0.25">
      <c r="A344" s="104"/>
      <c r="B344" s="220"/>
      <c r="C344" s="202"/>
      <c r="D344" s="67"/>
      <c r="E344" s="199"/>
      <c r="F344" s="210"/>
      <c r="G344" s="67"/>
      <c r="H344" s="199"/>
    </row>
    <row r="345" spans="1:8" x14ac:dyDescent="0.25">
      <c r="A345" s="104"/>
      <c r="B345" s="197"/>
      <c r="C345" s="202"/>
      <c r="D345" s="67"/>
      <c r="E345" s="81"/>
      <c r="F345" s="210"/>
      <c r="G345" s="67"/>
      <c r="H345" s="81"/>
    </row>
    <row r="346" spans="1:8" x14ac:dyDescent="0.25">
      <c r="A346" s="104"/>
      <c r="B346" s="67"/>
      <c r="C346" s="82"/>
      <c r="D346" s="67"/>
      <c r="E346" s="199"/>
      <c r="F346" s="210"/>
      <c r="G346" s="67"/>
      <c r="H346" s="199"/>
    </row>
    <row r="347" spans="1:8" x14ac:dyDescent="0.25">
      <c r="A347" s="104"/>
      <c r="B347" s="197"/>
      <c r="C347" s="82"/>
      <c r="D347" s="69"/>
      <c r="E347" s="81"/>
      <c r="F347" s="210"/>
      <c r="G347" s="67"/>
      <c r="H347" s="81"/>
    </row>
    <row r="348" spans="1:8" x14ac:dyDescent="0.25">
      <c r="A348" s="104"/>
      <c r="B348" s="67"/>
      <c r="C348" s="82"/>
      <c r="D348" s="67"/>
      <c r="E348" s="81"/>
      <c r="F348" s="210"/>
      <c r="G348" s="67"/>
      <c r="H348" s="81"/>
    </row>
    <row r="349" spans="1:8" x14ac:dyDescent="0.25">
      <c r="A349" s="104"/>
      <c r="B349" s="67"/>
      <c r="C349" s="202"/>
      <c r="D349" s="67"/>
      <c r="E349" s="81"/>
      <c r="F349" s="210"/>
      <c r="G349" s="67"/>
      <c r="H349" s="81"/>
    </row>
    <row r="350" spans="1:8" x14ac:dyDescent="0.25">
      <c r="A350" s="104"/>
      <c r="B350" s="67"/>
      <c r="C350" s="82"/>
      <c r="D350" s="67"/>
      <c r="E350" s="81"/>
      <c r="F350" s="210"/>
      <c r="G350" s="67"/>
      <c r="H350" s="81"/>
    </row>
    <row r="351" spans="1:8" x14ac:dyDescent="0.25">
      <c r="A351" s="104"/>
      <c r="B351" s="67"/>
      <c r="C351" s="202"/>
      <c r="D351" s="67"/>
      <c r="E351" s="81"/>
      <c r="F351" s="210"/>
      <c r="G351" s="67"/>
      <c r="H351" s="81"/>
    </row>
    <row r="352" spans="1:8" x14ac:dyDescent="0.25">
      <c r="A352" s="104"/>
      <c r="B352" s="67"/>
      <c r="C352" s="202"/>
      <c r="D352" s="67"/>
      <c r="E352" s="81"/>
      <c r="F352" s="210"/>
      <c r="G352" s="67"/>
      <c r="H352" s="81"/>
    </row>
    <row r="353" spans="1:8" x14ac:dyDescent="0.25">
      <c r="A353" s="104"/>
      <c r="B353" s="67"/>
      <c r="C353" s="82"/>
      <c r="D353" s="67"/>
      <c r="E353" s="81"/>
      <c r="F353" s="210"/>
      <c r="G353" s="67"/>
      <c r="H353" s="81"/>
    </row>
    <row r="354" spans="1:8" x14ac:dyDescent="0.25">
      <c r="A354" s="104"/>
      <c r="B354" s="67"/>
      <c r="C354" s="82"/>
      <c r="D354" s="67"/>
      <c r="E354" s="199"/>
      <c r="F354" s="210"/>
      <c r="G354" s="67"/>
      <c r="H354" s="199"/>
    </row>
    <row r="355" spans="1:8" x14ac:dyDescent="0.25">
      <c r="A355" s="104"/>
      <c r="B355" s="67"/>
      <c r="C355" s="79"/>
      <c r="D355" s="203"/>
      <c r="E355" s="84"/>
      <c r="F355" s="210"/>
      <c r="G355" s="67"/>
      <c r="H355" s="84"/>
    </row>
    <row r="356" spans="1:8" x14ac:dyDescent="0.25">
      <c r="A356" s="104"/>
      <c r="B356" s="197"/>
      <c r="C356" s="82"/>
      <c r="D356" s="67"/>
      <c r="E356" s="81"/>
      <c r="F356" s="210"/>
      <c r="G356" s="67"/>
      <c r="H356" s="81"/>
    </row>
    <row r="357" spans="1:8" x14ac:dyDescent="0.25">
      <c r="A357" s="104"/>
      <c r="B357" s="67"/>
      <c r="C357" s="202"/>
      <c r="D357" s="67"/>
      <c r="E357" s="81"/>
      <c r="F357" s="210"/>
      <c r="G357" s="67"/>
      <c r="H357" s="81"/>
    </row>
    <row r="358" spans="1:8" x14ac:dyDescent="0.25">
      <c r="A358" s="104"/>
      <c r="B358" s="67"/>
      <c r="C358" s="82"/>
      <c r="D358" s="67"/>
      <c r="E358" s="81"/>
      <c r="F358" s="210"/>
      <c r="G358" s="67"/>
      <c r="H358" s="81"/>
    </row>
    <row r="359" spans="1:8" x14ac:dyDescent="0.25">
      <c r="A359" s="104"/>
      <c r="B359" s="67"/>
      <c r="C359" s="202"/>
      <c r="D359" s="67"/>
      <c r="E359" s="199"/>
      <c r="F359" s="210"/>
      <c r="G359" s="67"/>
      <c r="H359" s="199"/>
    </row>
    <row r="360" spans="1:8" x14ac:dyDescent="0.25">
      <c r="A360" s="104"/>
      <c r="B360" s="197"/>
      <c r="C360" s="201"/>
      <c r="D360" s="83"/>
      <c r="E360" s="199"/>
      <c r="F360" s="210"/>
      <c r="G360" s="67"/>
      <c r="H360" s="199"/>
    </row>
    <row r="361" spans="1:8" x14ac:dyDescent="0.25">
      <c r="A361" s="104"/>
      <c r="B361" s="83"/>
      <c r="C361" s="202"/>
      <c r="D361" s="67"/>
      <c r="E361" s="199"/>
      <c r="F361" s="210"/>
      <c r="G361" s="67"/>
      <c r="H361" s="199"/>
    </row>
    <row r="362" spans="1:8" x14ac:dyDescent="0.25">
      <c r="A362" s="104"/>
      <c r="B362" s="197"/>
      <c r="C362" s="82"/>
      <c r="D362" s="67"/>
      <c r="E362" s="81"/>
      <c r="F362" s="210"/>
      <c r="G362" s="67"/>
      <c r="H362" s="81"/>
    </row>
    <row r="363" spans="1:8" x14ac:dyDescent="0.25">
      <c r="A363" s="104"/>
      <c r="B363" s="67"/>
      <c r="C363" s="82"/>
      <c r="D363" s="67"/>
      <c r="E363" s="82"/>
      <c r="F363" s="151"/>
      <c r="G363" s="106"/>
      <c r="H363" s="82"/>
    </row>
    <row r="364" spans="1:8" x14ac:dyDescent="0.25">
      <c r="A364" s="67"/>
      <c r="B364" s="67"/>
      <c r="C364" s="82"/>
      <c r="D364" s="67"/>
      <c r="E364" s="82"/>
      <c r="F364" s="154"/>
      <c r="G364" s="106"/>
      <c r="H364" s="82"/>
    </row>
    <row r="365" spans="1:8" x14ac:dyDescent="0.25">
      <c r="A365" s="103"/>
      <c r="B365" s="67"/>
      <c r="C365" s="82"/>
      <c r="D365" s="67"/>
      <c r="E365" s="81"/>
      <c r="F365" s="154"/>
      <c r="G365" s="154"/>
      <c r="H365" s="81"/>
    </row>
    <row r="366" spans="1:8" x14ac:dyDescent="0.25">
      <c r="A366" s="67"/>
      <c r="B366" s="67"/>
      <c r="C366" s="202"/>
      <c r="D366" s="197"/>
      <c r="E366" s="217"/>
      <c r="F366" s="154"/>
      <c r="G366" s="154"/>
      <c r="H366" s="81"/>
    </row>
    <row r="367" spans="1:8" x14ac:dyDescent="0.25">
      <c r="A367" s="67"/>
      <c r="B367" s="67"/>
      <c r="C367" s="213"/>
      <c r="D367" s="214"/>
      <c r="E367" s="215"/>
      <c r="F367" s="232"/>
      <c r="G367" s="154"/>
      <c r="H367" s="81"/>
    </row>
    <row r="368" spans="1:8" x14ac:dyDescent="0.25">
      <c r="A368" s="67"/>
      <c r="B368" s="67"/>
      <c r="C368" s="201"/>
      <c r="D368" s="83"/>
      <c r="E368" s="199"/>
      <c r="F368" s="154"/>
      <c r="G368" s="154"/>
      <c r="H368" s="81"/>
    </row>
    <row r="369" spans="1:8" x14ac:dyDescent="0.25">
      <c r="A369" s="67"/>
      <c r="B369" s="67"/>
      <c r="C369" s="82"/>
      <c r="D369" s="67"/>
      <c r="E369" s="218"/>
      <c r="F369" s="151"/>
      <c r="G369" s="154"/>
      <c r="H369" s="81"/>
    </row>
    <row r="370" spans="1:8" x14ac:dyDescent="0.25">
      <c r="A370" s="67"/>
      <c r="B370" s="67"/>
      <c r="C370" s="79"/>
      <c r="D370" s="203"/>
      <c r="E370" s="84"/>
      <c r="F370" s="154"/>
      <c r="G370" s="154"/>
      <c r="H370" s="81"/>
    </row>
    <row r="371" spans="1:8" x14ac:dyDescent="0.25">
      <c r="A371" s="67"/>
      <c r="B371" s="67"/>
      <c r="C371" s="202"/>
      <c r="D371" s="67"/>
      <c r="E371" s="199"/>
      <c r="F371" s="154"/>
      <c r="G371" s="154"/>
      <c r="H371" s="81"/>
    </row>
    <row r="372" spans="1:8" x14ac:dyDescent="0.25">
      <c r="A372" s="67"/>
      <c r="B372" s="67"/>
      <c r="C372" s="201"/>
      <c r="D372" s="203"/>
      <c r="E372" s="209"/>
      <c r="F372" s="154"/>
      <c r="G372" s="154"/>
      <c r="H372" s="81"/>
    </row>
    <row r="373" spans="1:8" x14ac:dyDescent="0.25">
      <c r="A373" s="67"/>
      <c r="B373" s="67"/>
      <c r="C373" s="202"/>
      <c r="D373" s="67"/>
      <c r="E373" s="81"/>
      <c r="F373" s="154"/>
      <c r="G373" s="154"/>
      <c r="H373" s="81"/>
    </row>
    <row r="374" spans="1:8" x14ac:dyDescent="0.25">
      <c r="A374" s="67"/>
      <c r="B374" s="67"/>
      <c r="C374" s="202"/>
      <c r="D374" s="67"/>
      <c r="E374" s="81"/>
      <c r="F374" s="154"/>
      <c r="G374" s="154"/>
      <c r="H374" s="81"/>
    </row>
    <row r="375" spans="1:8" x14ac:dyDescent="0.25">
      <c r="A375" s="67"/>
      <c r="B375" s="67"/>
      <c r="C375" s="213"/>
      <c r="D375" s="214"/>
      <c r="E375" s="215"/>
      <c r="F375" s="154"/>
      <c r="G375" s="154"/>
      <c r="H375" s="81"/>
    </row>
    <row r="376" spans="1:8" x14ac:dyDescent="0.25">
      <c r="A376" s="67"/>
      <c r="B376" s="67"/>
      <c r="C376" s="202"/>
      <c r="D376" s="67"/>
      <c r="E376" s="81"/>
      <c r="F376" s="151"/>
      <c r="G376" s="154"/>
      <c r="H376" s="81"/>
    </row>
    <row r="377" spans="1:8" x14ac:dyDescent="0.25">
      <c r="A377" s="67"/>
      <c r="B377" s="67"/>
      <c r="C377" s="82"/>
      <c r="D377" s="67"/>
      <c r="E377" s="81"/>
      <c r="F377" s="151"/>
      <c r="G377" s="154"/>
      <c r="H377" s="81"/>
    </row>
    <row r="378" spans="1:8" x14ac:dyDescent="0.25">
      <c r="A378" s="67"/>
      <c r="B378" s="67"/>
      <c r="C378" s="82"/>
      <c r="D378" s="67"/>
      <c r="E378" s="81"/>
      <c r="F378" s="154"/>
      <c r="G378" s="154"/>
      <c r="H378" s="81"/>
    </row>
    <row r="379" spans="1:8" x14ac:dyDescent="0.25">
      <c r="A379" s="67"/>
      <c r="B379" s="67"/>
      <c r="C379" s="219"/>
      <c r="D379" s="220"/>
      <c r="E379" s="221"/>
      <c r="F379" s="154"/>
      <c r="G379" s="154"/>
      <c r="H379" s="81"/>
    </row>
    <row r="380" spans="1:8" x14ac:dyDescent="0.25">
      <c r="A380" s="67"/>
      <c r="B380" s="67"/>
      <c r="C380" s="82"/>
      <c r="D380" s="67"/>
      <c r="E380" s="199"/>
      <c r="F380" s="151"/>
      <c r="G380" s="154"/>
      <c r="H380" s="81"/>
    </row>
    <row r="381" spans="1:8" x14ac:dyDescent="0.25">
      <c r="A381" s="67"/>
      <c r="B381" s="67"/>
      <c r="C381" s="82"/>
      <c r="D381" s="67"/>
      <c r="E381" s="81"/>
      <c r="F381" s="151"/>
      <c r="G381" s="154"/>
      <c r="H381" s="81"/>
    </row>
    <row r="382" spans="1:8" x14ac:dyDescent="0.25">
      <c r="A382" s="67"/>
      <c r="B382" s="67"/>
      <c r="C382" s="201"/>
      <c r="D382" s="203"/>
      <c r="E382" s="209"/>
      <c r="F382" s="154"/>
      <c r="G382" s="154"/>
      <c r="H382" s="81"/>
    </row>
    <row r="383" spans="1:8" x14ac:dyDescent="0.25">
      <c r="A383" s="67"/>
      <c r="B383" s="67"/>
      <c r="C383" s="202"/>
      <c r="D383" s="67"/>
      <c r="E383" s="81"/>
      <c r="F383" s="151"/>
      <c r="G383" s="154"/>
      <c r="H383" s="81"/>
    </row>
    <row r="384" spans="1:8" x14ac:dyDescent="0.25">
      <c r="A384" s="67"/>
      <c r="B384" s="67"/>
      <c r="C384" s="79"/>
      <c r="D384" s="203"/>
      <c r="E384" s="84"/>
      <c r="F384" s="154"/>
      <c r="G384" s="154"/>
      <c r="H384" s="81"/>
    </row>
    <row r="385" spans="1:8" x14ac:dyDescent="0.25">
      <c r="A385" s="67"/>
      <c r="B385" s="67"/>
      <c r="C385" s="204"/>
      <c r="D385" s="104"/>
      <c r="E385" s="218"/>
      <c r="F385" s="151"/>
      <c r="G385" s="154"/>
      <c r="H385" s="81"/>
    </row>
    <row r="386" spans="1:8" x14ac:dyDescent="0.25">
      <c r="A386" s="67"/>
      <c r="B386" s="67"/>
      <c r="C386" s="219"/>
      <c r="D386" s="220"/>
      <c r="E386" s="221"/>
      <c r="F386" s="151"/>
      <c r="G386" s="154"/>
      <c r="H386" s="81"/>
    </row>
    <row r="387" spans="1:8" x14ac:dyDescent="0.25">
      <c r="A387" s="67"/>
      <c r="B387" s="67"/>
      <c r="C387" s="82"/>
      <c r="D387" s="67"/>
      <c r="E387" s="218"/>
      <c r="F387" s="154"/>
      <c r="G387" s="154"/>
      <c r="H387" s="81"/>
    </row>
    <row r="388" spans="1:8" x14ac:dyDescent="0.25">
      <c r="A388" s="67"/>
      <c r="B388" s="67"/>
      <c r="C388" s="79"/>
      <c r="D388" s="203"/>
      <c r="E388" s="209"/>
      <c r="F388" s="151"/>
      <c r="G388" s="154"/>
      <c r="H388" s="81"/>
    </row>
    <row r="389" spans="1:8" x14ac:dyDescent="0.25">
      <c r="A389" s="67"/>
      <c r="B389" s="67"/>
      <c r="C389" s="202"/>
      <c r="D389" s="67"/>
      <c r="E389" s="81"/>
      <c r="F389" s="154"/>
      <c r="G389" s="154"/>
      <c r="H389" s="81"/>
    </row>
    <row r="390" spans="1:8" x14ac:dyDescent="0.25">
      <c r="A390" s="67"/>
      <c r="B390" s="67"/>
      <c r="C390" s="202"/>
      <c r="D390" s="67"/>
      <c r="E390" s="199"/>
      <c r="F390" s="154"/>
      <c r="G390" s="154"/>
      <c r="H390" s="81"/>
    </row>
    <row r="391" spans="1:8" x14ac:dyDescent="0.25">
      <c r="A391" s="67"/>
      <c r="B391" s="67"/>
      <c r="C391" s="82"/>
      <c r="D391" s="67"/>
      <c r="E391" s="81"/>
      <c r="F391" s="151"/>
      <c r="G391" s="154"/>
      <c r="H391" s="81"/>
    </row>
    <row r="392" spans="1:8" x14ac:dyDescent="0.25">
      <c r="A392" s="67"/>
      <c r="B392" s="67"/>
      <c r="C392" s="222"/>
      <c r="D392" s="220"/>
      <c r="E392" s="221"/>
      <c r="F392" s="154"/>
      <c r="G392" s="154"/>
      <c r="H392" s="81"/>
    </row>
    <row r="393" spans="1:8" x14ac:dyDescent="0.25">
      <c r="A393" s="67"/>
      <c r="B393" s="67"/>
      <c r="C393" s="202"/>
      <c r="D393" s="67"/>
      <c r="E393" s="199"/>
      <c r="F393" s="154"/>
      <c r="G393" s="154"/>
      <c r="H393" s="81"/>
    </row>
    <row r="394" spans="1:8" x14ac:dyDescent="0.25">
      <c r="A394" s="67"/>
      <c r="B394" s="67"/>
      <c r="C394" s="82"/>
      <c r="D394" s="67"/>
      <c r="E394" s="81"/>
      <c r="F394" s="151"/>
      <c r="G394" s="154"/>
      <c r="H394" s="81"/>
    </row>
    <row r="395" spans="1:8" x14ac:dyDescent="0.25">
      <c r="A395" s="67"/>
      <c r="B395" s="67"/>
      <c r="C395" s="79"/>
      <c r="D395" s="203"/>
      <c r="E395" s="84"/>
      <c r="F395" s="154"/>
      <c r="G395" s="154"/>
      <c r="H395" s="81"/>
    </row>
    <row r="396" spans="1:8" x14ac:dyDescent="0.25">
      <c r="A396" s="67"/>
      <c r="B396" s="67"/>
      <c r="C396" s="82"/>
      <c r="D396" s="67"/>
      <c r="E396" s="218"/>
      <c r="F396" s="154"/>
      <c r="G396" s="154"/>
      <c r="H396" s="81"/>
    </row>
    <row r="397" spans="1:8" x14ac:dyDescent="0.25">
      <c r="A397" s="67"/>
      <c r="B397" s="67"/>
      <c r="C397" s="82"/>
      <c r="D397" s="67"/>
      <c r="E397" s="81"/>
      <c r="F397" s="151"/>
      <c r="G397" s="154"/>
      <c r="H397" s="81"/>
    </row>
    <row r="398" spans="1:8" x14ac:dyDescent="0.25">
      <c r="A398" s="67"/>
      <c r="B398" s="67"/>
      <c r="C398" s="82"/>
      <c r="D398" s="67"/>
      <c r="E398" s="81"/>
      <c r="F398" s="154"/>
      <c r="G398" s="154"/>
      <c r="H398" s="81"/>
    </row>
    <row r="399" spans="1:8" x14ac:dyDescent="0.25">
      <c r="A399" s="67"/>
      <c r="B399" s="67"/>
      <c r="C399" s="202"/>
      <c r="D399" s="197"/>
      <c r="E399" s="217"/>
      <c r="F399" s="154"/>
      <c r="G399" s="154"/>
      <c r="H399" s="81"/>
    </row>
    <row r="400" spans="1:8" x14ac:dyDescent="0.25">
      <c r="A400" s="67"/>
      <c r="B400" s="67"/>
      <c r="C400" s="223"/>
      <c r="D400" s="224"/>
      <c r="E400" s="225"/>
      <c r="F400" s="154"/>
      <c r="G400" s="154"/>
      <c r="H400" s="81"/>
    </row>
    <row r="401" spans="1:8" x14ac:dyDescent="0.25">
      <c r="A401" s="67"/>
      <c r="B401" s="67"/>
      <c r="C401" s="82"/>
      <c r="D401" s="67"/>
      <c r="E401" s="81"/>
      <c r="F401" s="154"/>
      <c r="G401" s="154"/>
      <c r="H401" s="81"/>
    </row>
    <row r="402" spans="1:8" x14ac:dyDescent="0.25">
      <c r="A402" s="67"/>
      <c r="B402" s="67"/>
      <c r="C402" s="201"/>
      <c r="D402" s="83"/>
      <c r="E402" s="199"/>
      <c r="F402" s="151"/>
      <c r="G402" s="154"/>
      <c r="H402" s="81"/>
    </row>
    <row r="403" spans="1:8" x14ac:dyDescent="0.25">
      <c r="A403" s="67"/>
      <c r="B403" s="67"/>
      <c r="C403" s="202"/>
      <c r="D403" s="67"/>
      <c r="E403" s="81"/>
      <c r="F403" s="154"/>
      <c r="G403" s="154"/>
      <c r="H403" s="81"/>
    </row>
    <row r="404" spans="1:8" x14ac:dyDescent="0.25">
      <c r="A404" s="67"/>
      <c r="B404" s="67"/>
      <c r="C404" s="82"/>
      <c r="D404" s="67"/>
      <c r="E404" s="81"/>
      <c r="F404" s="154"/>
      <c r="G404" s="151"/>
      <c r="H404" s="81"/>
    </row>
    <row r="405" spans="1:8" x14ac:dyDescent="0.25">
      <c r="A405" s="67"/>
      <c r="B405" s="67"/>
      <c r="C405" s="82"/>
      <c r="D405" s="67"/>
      <c r="E405" s="81"/>
      <c r="F405" s="151"/>
      <c r="G405" s="151"/>
      <c r="H405" s="81"/>
    </row>
    <row r="406" spans="1:8" x14ac:dyDescent="0.25">
      <c r="A406" s="67"/>
      <c r="B406" s="67"/>
      <c r="C406" s="82"/>
      <c r="D406" s="67"/>
      <c r="E406" s="81"/>
      <c r="F406" s="151"/>
      <c r="G406" s="151"/>
      <c r="H406" s="81"/>
    </row>
    <row r="407" spans="1:8" x14ac:dyDescent="0.25">
      <c r="A407" s="67"/>
      <c r="B407" s="67"/>
      <c r="C407" s="82"/>
      <c r="D407" s="67"/>
      <c r="E407" s="81"/>
      <c r="F407" s="154"/>
      <c r="G407" s="151"/>
      <c r="H407" s="81"/>
    </row>
    <row r="408" spans="1:8" x14ac:dyDescent="0.25">
      <c r="A408" s="67"/>
      <c r="B408" s="67"/>
      <c r="C408" s="82"/>
      <c r="D408" s="67"/>
      <c r="E408" s="81"/>
      <c r="F408" s="154"/>
      <c r="G408" s="151"/>
      <c r="H408" s="81"/>
    </row>
    <row r="409" spans="1:8" x14ac:dyDescent="0.25">
      <c r="A409" s="67"/>
      <c r="B409" s="67"/>
      <c r="C409" s="82"/>
      <c r="D409" s="67"/>
      <c r="E409" s="81"/>
      <c r="F409" s="151"/>
      <c r="G409" s="151"/>
      <c r="H409" s="81"/>
    </row>
    <row r="410" spans="1:8" x14ac:dyDescent="0.25">
      <c r="A410" s="67"/>
      <c r="B410" s="67"/>
      <c r="C410" s="202"/>
      <c r="D410" s="67"/>
      <c r="E410" s="81"/>
      <c r="F410" s="151"/>
      <c r="G410" s="151"/>
      <c r="H410" s="81"/>
    </row>
    <row r="411" spans="1:8" x14ac:dyDescent="0.25">
      <c r="A411" s="67"/>
      <c r="B411" s="67"/>
      <c r="C411" s="82"/>
      <c r="D411" s="67"/>
      <c r="E411" s="218"/>
      <c r="F411" s="151"/>
      <c r="G411" s="151"/>
      <c r="H411" s="81"/>
    </row>
    <row r="412" spans="1:8" x14ac:dyDescent="0.25">
      <c r="A412" s="67"/>
      <c r="B412" s="67"/>
      <c r="C412" s="82"/>
      <c r="D412" s="67"/>
      <c r="E412" s="81"/>
      <c r="F412" s="151"/>
      <c r="G412" s="151"/>
      <c r="H412" s="81"/>
    </row>
    <row r="413" spans="1:8" x14ac:dyDescent="0.25">
      <c r="A413" s="67"/>
      <c r="B413" s="67"/>
      <c r="C413" s="202"/>
      <c r="D413" s="67"/>
      <c r="E413" s="81"/>
      <c r="F413" s="232"/>
      <c r="G413" s="151"/>
      <c r="H413" s="81"/>
    </row>
    <row r="414" spans="1:8" x14ac:dyDescent="0.25">
      <c r="A414" s="67"/>
      <c r="B414" s="67"/>
      <c r="C414" s="202"/>
      <c r="D414" s="67"/>
      <c r="E414" s="199"/>
      <c r="F414" s="151"/>
      <c r="G414" s="151"/>
      <c r="H414" s="81"/>
    </row>
    <row r="415" spans="1:8" x14ac:dyDescent="0.25">
      <c r="A415" s="67"/>
      <c r="B415" s="67"/>
      <c r="C415" s="79"/>
      <c r="D415" s="203"/>
      <c r="E415" s="84"/>
      <c r="F415" s="154"/>
      <c r="G415" s="151"/>
      <c r="H415" s="81"/>
    </row>
    <row r="416" spans="1:8" x14ac:dyDescent="0.25">
      <c r="A416" s="67"/>
      <c r="B416" s="67"/>
      <c r="C416" s="82"/>
      <c r="D416" s="67"/>
      <c r="E416" s="81"/>
      <c r="F416" s="151"/>
      <c r="G416" s="151"/>
      <c r="H416" s="81"/>
    </row>
    <row r="417" spans="1:8" x14ac:dyDescent="0.25">
      <c r="A417" s="67"/>
      <c r="B417" s="67"/>
      <c r="C417" s="82"/>
      <c r="D417" s="67"/>
      <c r="E417" s="218"/>
      <c r="F417" s="151"/>
      <c r="G417" s="151"/>
      <c r="H417" s="81"/>
    </row>
    <row r="418" spans="1:8" x14ac:dyDescent="0.25">
      <c r="A418" s="67"/>
      <c r="B418" s="67"/>
      <c r="C418" s="201"/>
      <c r="D418" s="203"/>
      <c r="E418" s="209"/>
      <c r="F418" s="154"/>
      <c r="G418" s="151"/>
      <c r="H418" s="81"/>
    </row>
    <row r="419" spans="1:8" x14ac:dyDescent="0.25">
      <c r="A419" s="67"/>
      <c r="B419" s="67"/>
      <c r="C419" s="202"/>
      <c r="D419" s="67"/>
      <c r="E419" s="81"/>
      <c r="F419" s="154"/>
      <c r="G419" s="151"/>
      <c r="H419" s="81"/>
    </row>
    <row r="420" spans="1:8" x14ac:dyDescent="0.25">
      <c r="A420" s="67"/>
      <c r="B420" s="67"/>
      <c r="C420" s="202"/>
      <c r="D420" s="67"/>
      <c r="E420" s="81"/>
      <c r="F420" s="151"/>
      <c r="G420" s="151"/>
      <c r="H420" s="81"/>
    </row>
    <row r="421" spans="1:8" x14ac:dyDescent="0.25">
      <c r="A421" s="67"/>
      <c r="B421" s="67"/>
      <c r="C421" s="222"/>
      <c r="D421" s="228"/>
      <c r="E421" s="229"/>
      <c r="F421" s="151"/>
      <c r="G421" s="151"/>
      <c r="H421" s="81"/>
    </row>
    <row r="422" spans="1:8" x14ac:dyDescent="0.25">
      <c r="A422" s="67"/>
      <c r="B422" s="67"/>
      <c r="C422" s="82"/>
      <c r="D422" s="67"/>
      <c r="E422" s="199"/>
      <c r="F422" s="151"/>
      <c r="G422" s="151"/>
      <c r="H422" s="81"/>
    </row>
    <row r="423" spans="1:8" x14ac:dyDescent="0.25">
      <c r="A423" s="67"/>
      <c r="B423" s="67"/>
      <c r="C423" s="201"/>
      <c r="D423" s="83"/>
      <c r="E423" s="199"/>
      <c r="F423" s="151"/>
      <c r="G423" s="151"/>
      <c r="H423" s="81"/>
    </row>
    <row r="424" spans="1:8" x14ac:dyDescent="0.25">
      <c r="A424" s="67"/>
      <c r="B424" s="67"/>
      <c r="C424" s="82"/>
      <c r="D424" s="67"/>
      <c r="E424" s="81"/>
      <c r="F424" s="151"/>
      <c r="G424" s="151"/>
      <c r="H424" s="81"/>
    </row>
    <row r="425" spans="1:8" x14ac:dyDescent="0.25">
      <c r="A425" s="67"/>
      <c r="B425" s="67"/>
      <c r="C425" s="82"/>
      <c r="D425" s="67"/>
      <c r="E425" s="81"/>
      <c r="F425" s="151"/>
      <c r="G425" s="151"/>
      <c r="H425" s="81"/>
    </row>
    <row r="426" spans="1:8" x14ac:dyDescent="0.25">
      <c r="A426" s="67"/>
      <c r="B426" s="67"/>
      <c r="C426" s="201"/>
      <c r="D426" s="83"/>
      <c r="E426" s="199"/>
      <c r="F426" s="154"/>
      <c r="G426" s="151"/>
      <c r="H426" s="81"/>
    </row>
    <row r="427" spans="1:8" x14ac:dyDescent="0.25">
      <c r="A427" s="67"/>
      <c r="B427" s="67"/>
      <c r="C427" s="223"/>
      <c r="D427" s="224"/>
      <c r="E427" s="225"/>
      <c r="F427" s="154"/>
      <c r="G427" s="151"/>
      <c r="H427" s="81"/>
    </row>
    <row r="428" spans="1:8" x14ac:dyDescent="0.25">
      <c r="A428" s="67"/>
      <c r="B428" s="67"/>
      <c r="C428" s="219"/>
      <c r="D428" s="220"/>
      <c r="E428" s="221"/>
      <c r="F428" s="151"/>
      <c r="G428" s="151"/>
      <c r="H428" s="81"/>
    </row>
    <row r="429" spans="1:8" x14ac:dyDescent="0.25">
      <c r="A429" s="67"/>
      <c r="B429" s="67"/>
      <c r="C429" s="79"/>
      <c r="D429" s="203"/>
      <c r="E429" s="84"/>
      <c r="F429" s="151"/>
      <c r="G429" s="151"/>
      <c r="H429" s="81"/>
    </row>
    <row r="430" spans="1:8" x14ac:dyDescent="0.25">
      <c r="A430" s="67"/>
      <c r="B430" s="67"/>
      <c r="C430" s="202"/>
      <c r="D430" s="67"/>
      <c r="E430" s="81"/>
      <c r="F430" s="151"/>
      <c r="G430" s="151"/>
      <c r="H430" s="81"/>
    </row>
    <row r="431" spans="1:8" x14ac:dyDescent="0.25">
      <c r="A431" s="67"/>
      <c r="B431" s="67"/>
      <c r="C431" s="82"/>
      <c r="D431" s="67"/>
      <c r="E431" s="81"/>
      <c r="F431" s="151"/>
      <c r="G431" s="151"/>
      <c r="H431" s="81"/>
    </row>
    <row r="432" spans="1:8" x14ac:dyDescent="0.25">
      <c r="A432" s="67"/>
      <c r="B432" s="67"/>
      <c r="C432" s="202"/>
      <c r="D432" s="67"/>
      <c r="E432" s="81"/>
      <c r="F432" s="151"/>
      <c r="G432" s="151"/>
      <c r="H432" s="81"/>
    </row>
    <row r="433" spans="1:8" x14ac:dyDescent="0.25">
      <c r="A433" s="67"/>
      <c r="B433" s="67"/>
      <c r="C433" s="82"/>
      <c r="D433" s="67"/>
      <c r="E433" s="81"/>
      <c r="F433" s="151"/>
      <c r="G433" s="151"/>
      <c r="H433" s="81"/>
    </row>
    <row r="434" spans="1:8" x14ac:dyDescent="0.25">
      <c r="A434" s="67"/>
      <c r="B434" s="67"/>
      <c r="C434" s="201"/>
      <c r="D434" s="203"/>
      <c r="E434" s="209"/>
      <c r="F434" s="154"/>
      <c r="G434" s="151"/>
      <c r="H434" s="81"/>
    </row>
    <row r="435" spans="1:8" x14ac:dyDescent="0.25">
      <c r="A435" s="67"/>
      <c r="B435" s="67"/>
      <c r="C435" s="82"/>
      <c r="D435" s="67"/>
      <c r="E435" s="81"/>
      <c r="F435" s="154"/>
      <c r="G435" s="151"/>
      <c r="H435" s="81"/>
    </row>
    <row r="436" spans="1:8" x14ac:dyDescent="0.25">
      <c r="A436" s="67"/>
      <c r="B436" s="67"/>
      <c r="C436" s="82"/>
      <c r="D436" s="69"/>
      <c r="E436" s="81"/>
      <c r="F436" s="232"/>
      <c r="G436" s="151"/>
      <c r="H436" s="81"/>
    </row>
    <row r="437" spans="1:8" x14ac:dyDescent="0.25">
      <c r="A437" s="67"/>
      <c r="B437" s="67"/>
      <c r="C437" s="231"/>
      <c r="D437" s="67"/>
      <c r="E437" s="81"/>
      <c r="F437" s="151"/>
      <c r="G437" s="151"/>
      <c r="H437" s="81"/>
    </row>
    <row r="438" spans="1:8" x14ac:dyDescent="0.25">
      <c r="A438" s="67"/>
      <c r="B438" s="67"/>
      <c r="C438" s="82"/>
      <c r="D438" s="67"/>
      <c r="E438" s="81"/>
      <c r="F438" s="151"/>
      <c r="G438" s="151"/>
      <c r="H438" s="81"/>
    </row>
    <row r="439" spans="1:8" x14ac:dyDescent="0.25">
      <c r="A439" s="67"/>
      <c r="B439" s="67"/>
      <c r="C439" s="82"/>
      <c r="D439" s="67"/>
      <c r="E439" s="199"/>
      <c r="F439" s="154"/>
      <c r="G439" s="151"/>
      <c r="H439" s="81"/>
    </row>
    <row r="440" spans="1:8" x14ac:dyDescent="0.25">
      <c r="A440" s="67"/>
      <c r="B440" s="67"/>
      <c r="C440" s="82"/>
      <c r="D440" s="69"/>
      <c r="E440" s="81"/>
      <c r="F440" s="151"/>
      <c r="G440" s="151"/>
      <c r="H440" s="81"/>
    </row>
    <row r="441" spans="1:8" x14ac:dyDescent="0.25">
      <c r="A441" s="67"/>
      <c r="B441" s="67"/>
      <c r="C441" s="202"/>
      <c r="D441" s="67"/>
      <c r="E441" s="81"/>
      <c r="F441" s="151"/>
      <c r="G441" s="151"/>
      <c r="H441" s="81"/>
    </row>
    <row r="442" spans="1:8" x14ac:dyDescent="0.25">
      <c r="A442" s="67"/>
      <c r="B442" s="67"/>
      <c r="C442" s="82"/>
      <c r="D442" s="67"/>
      <c r="E442" s="81"/>
      <c r="F442" s="151"/>
      <c r="G442" s="151"/>
      <c r="H442" s="81"/>
    </row>
    <row r="443" spans="1:8" x14ac:dyDescent="0.25">
      <c r="A443" s="67"/>
      <c r="B443" s="67"/>
      <c r="C443" s="82"/>
      <c r="D443" s="67"/>
      <c r="E443" s="81"/>
      <c r="F443" s="151"/>
      <c r="G443" s="151"/>
      <c r="H443" s="81"/>
    </row>
    <row r="444" spans="1:8" x14ac:dyDescent="0.25">
      <c r="A444" s="67"/>
      <c r="B444" s="67"/>
      <c r="C444" s="202"/>
      <c r="D444" s="67"/>
      <c r="E444" s="81"/>
      <c r="F444" s="151"/>
      <c r="G444" s="151"/>
      <c r="H444" s="81"/>
    </row>
    <row r="445" spans="1:8" x14ac:dyDescent="0.25">
      <c r="A445" s="67"/>
      <c r="B445" s="67"/>
      <c r="C445" s="202"/>
      <c r="D445" s="197"/>
      <c r="E445" s="217"/>
      <c r="F445" s="154"/>
      <c r="G445" s="151"/>
      <c r="H445" s="81"/>
    </row>
    <row r="446" spans="1:8" x14ac:dyDescent="0.25">
      <c r="A446" s="67"/>
      <c r="B446" s="67"/>
      <c r="C446" s="82"/>
      <c r="D446" s="67"/>
      <c r="E446" s="81"/>
      <c r="F446" s="151"/>
      <c r="G446" s="151"/>
      <c r="H446" s="81"/>
    </row>
    <row r="447" spans="1:8" x14ac:dyDescent="0.25">
      <c r="A447" s="67"/>
      <c r="B447" s="67"/>
      <c r="C447" s="222"/>
      <c r="D447" s="220"/>
      <c r="E447" s="221"/>
      <c r="F447" s="154"/>
      <c r="G447" s="151"/>
      <c r="H447" s="81"/>
    </row>
    <row r="448" spans="1:8" x14ac:dyDescent="0.25">
      <c r="A448" s="67"/>
      <c r="B448" s="67"/>
      <c r="C448" s="82"/>
      <c r="D448" s="67"/>
      <c r="E448" s="81"/>
      <c r="F448" s="151"/>
      <c r="G448" s="151"/>
      <c r="H448" s="81"/>
    </row>
    <row r="449" spans="1:8" x14ac:dyDescent="0.25">
      <c r="A449" s="67"/>
      <c r="B449" s="67"/>
      <c r="C449" s="79"/>
      <c r="D449" s="203"/>
      <c r="E449" s="84"/>
      <c r="F449" s="151"/>
      <c r="G449" s="151"/>
      <c r="H449" s="81"/>
    </row>
    <row r="450" spans="1:8" x14ac:dyDescent="0.25">
      <c r="A450" s="67"/>
      <c r="B450" s="67"/>
      <c r="C450" s="82"/>
      <c r="D450" s="67"/>
      <c r="E450" s="81"/>
      <c r="F450" s="154"/>
      <c r="G450" s="151"/>
      <c r="H450" s="81"/>
    </row>
    <row r="451" spans="1:8" x14ac:dyDescent="0.25">
      <c r="A451" s="67"/>
      <c r="B451" s="67"/>
      <c r="C451" s="202"/>
      <c r="D451" s="67"/>
      <c r="E451" s="81"/>
      <c r="F451" s="151"/>
      <c r="G451" s="151"/>
      <c r="H451" s="81"/>
    </row>
    <row r="452" spans="1:8" x14ac:dyDescent="0.25">
      <c r="A452" s="67"/>
      <c r="B452" s="67"/>
      <c r="C452" s="82"/>
      <c r="D452" s="67"/>
      <c r="E452" s="81"/>
      <c r="F452" s="151"/>
      <c r="G452" s="151"/>
      <c r="H452" s="81"/>
    </row>
    <row r="453" spans="1:8" x14ac:dyDescent="0.25">
      <c r="A453" s="67"/>
      <c r="B453" s="67"/>
      <c r="C453" s="202"/>
      <c r="D453" s="67"/>
      <c r="E453" s="81"/>
      <c r="F453" s="151"/>
      <c r="G453" s="151"/>
      <c r="H453" s="81"/>
    </row>
    <row r="454" spans="1:8" x14ac:dyDescent="0.25">
      <c r="A454" s="67"/>
      <c r="B454" s="67"/>
      <c r="C454" s="201"/>
      <c r="D454" s="83"/>
      <c r="E454" s="199"/>
      <c r="F454" s="151"/>
      <c r="G454" s="151"/>
      <c r="H454" s="81"/>
    </row>
    <row r="455" spans="1:8" x14ac:dyDescent="0.25">
      <c r="A455" s="67"/>
      <c r="B455" s="67"/>
      <c r="C455" s="82"/>
      <c r="D455" s="67"/>
      <c r="E455" s="81"/>
      <c r="F455" s="151"/>
      <c r="G455" s="151"/>
      <c r="H455" s="81"/>
    </row>
    <row r="456" spans="1:8" x14ac:dyDescent="0.25">
      <c r="A456" s="67"/>
      <c r="B456" s="67"/>
      <c r="C456" s="222"/>
      <c r="D456" s="220"/>
      <c r="E456" s="221"/>
      <c r="F456" s="154"/>
      <c r="G456" s="151"/>
      <c r="H456" s="81"/>
    </row>
    <row r="457" spans="1:8" x14ac:dyDescent="0.25">
      <c r="A457" s="67"/>
      <c r="B457" s="67"/>
      <c r="C457" s="202"/>
      <c r="D457" s="67"/>
      <c r="E457" s="199"/>
      <c r="F457" s="151"/>
      <c r="G457" s="151"/>
      <c r="H457" s="81"/>
    </row>
    <row r="458" spans="1:8" x14ac:dyDescent="0.25">
      <c r="A458" s="67"/>
      <c r="B458" s="67"/>
      <c r="C458" s="82"/>
      <c r="D458" s="67"/>
      <c r="E458" s="218"/>
      <c r="F458" s="151"/>
      <c r="G458" s="151"/>
      <c r="H458" s="81"/>
    </row>
    <row r="459" spans="1:8" x14ac:dyDescent="0.25">
      <c r="A459" s="67"/>
      <c r="B459" s="67"/>
      <c r="C459" s="227"/>
      <c r="D459" s="67"/>
      <c r="E459" s="81"/>
      <c r="F459" s="154"/>
      <c r="G459" s="151"/>
      <c r="H459" s="81"/>
    </row>
    <row r="460" spans="1:8" x14ac:dyDescent="0.25">
      <c r="A460" s="67"/>
      <c r="B460" s="67"/>
      <c r="C460" s="82"/>
      <c r="D460" s="67"/>
      <c r="E460" s="81"/>
      <c r="F460" s="151"/>
      <c r="G460" s="151"/>
      <c r="H460" s="81"/>
    </row>
    <row r="461" spans="1:8" x14ac:dyDescent="0.25">
      <c r="A461" s="67"/>
      <c r="B461" s="67"/>
      <c r="C461" s="82"/>
      <c r="D461" s="67"/>
      <c r="E461" s="81"/>
      <c r="F461" s="151"/>
      <c r="G461" s="151"/>
      <c r="H461" s="81"/>
    </row>
    <row r="462" spans="1:8" x14ac:dyDescent="0.25">
      <c r="A462" s="67"/>
      <c r="B462" s="67"/>
      <c r="C462" s="82"/>
      <c r="D462" s="67"/>
      <c r="E462" s="199"/>
      <c r="F462" s="151"/>
      <c r="G462" s="151"/>
      <c r="H462" s="81"/>
    </row>
    <row r="463" spans="1:8" x14ac:dyDescent="0.25">
      <c r="A463" s="67"/>
      <c r="B463" s="67"/>
      <c r="C463" s="82"/>
      <c r="D463" s="67"/>
      <c r="E463" s="81"/>
      <c r="F463" s="154"/>
      <c r="G463" s="151"/>
      <c r="H463" s="81"/>
    </row>
    <row r="464" spans="1:8" x14ac:dyDescent="0.25">
      <c r="A464" s="67"/>
      <c r="B464" s="67"/>
      <c r="C464" s="202"/>
      <c r="D464" s="67"/>
      <c r="E464" s="199"/>
      <c r="F464" s="151"/>
      <c r="G464" s="151"/>
      <c r="H464" s="81"/>
    </row>
    <row r="465" spans="1:8" x14ac:dyDescent="0.25">
      <c r="A465" s="67"/>
      <c r="B465" s="67"/>
      <c r="C465" s="82"/>
      <c r="D465" s="67"/>
      <c r="E465" s="199"/>
      <c r="F465" s="151"/>
      <c r="G465" s="151"/>
      <c r="H465" s="81"/>
    </row>
    <row r="466" spans="1:8" x14ac:dyDescent="0.25">
      <c r="A466" s="67"/>
      <c r="B466" s="67"/>
      <c r="C466" s="202"/>
      <c r="D466" s="197"/>
      <c r="E466" s="84"/>
      <c r="F466" s="151"/>
      <c r="G466" s="151"/>
      <c r="H466" s="81"/>
    </row>
    <row r="467" spans="1:8" x14ac:dyDescent="0.25">
      <c r="A467" s="67"/>
      <c r="B467" s="67"/>
      <c r="C467" s="219"/>
      <c r="D467" s="220"/>
      <c r="E467" s="221"/>
      <c r="F467" s="154"/>
      <c r="G467" s="151"/>
      <c r="H467" s="81"/>
    </row>
    <row r="468" spans="1:8" x14ac:dyDescent="0.25">
      <c r="A468" s="67"/>
      <c r="B468" s="67"/>
      <c r="C468" s="201"/>
      <c r="D468" s="83"/>
      <c r="E468" s="199"/>
      <c r="F468" s="151"/>
      <c r="G468" s="151"/>
      <c r="H468" s="81"/>
    </row>
    <row r="469" spans="1:8" x14ac:dyDescent="0.25">
      <c r="A469" s="67"/>
      <c r="B469" s="67"/>
      <c r="C469" s="222"/>
      <c r="D469" s="220"/>
      <c r="E469" s="221"/>
      <c r="F469" s="154"/>
      <c r="G469" s="151"/>
      <c r="H469" s="81"/>
    </row>
    <row r="470" spans="1:8" x14ac:dyDescent="0.25">
      <c r="A470" s="67"/>
      <c r="B470" s="67"/>
      <c r="C470" s="202"/>
      <c r="D470" s="67"/>
      <c r="E470" s="81"/>
      <c r="F470" s="151"/>
      <c r="G470" s="151"/>
      <c r="H470" s="81"/>
    </row>
    <row r="471" spans="1:8" x14ac:dyDescent="0.25">
      <c r="A471" s="67"/>
      <c r="B471" s="67"/>
      <c r="C471" s="82"/>
      <c r="D471" s="67"/>
      <c r="E471" s="81"/>
      <c r="F471" s="151"/>
      <c r="G471" s="151"/>
      <c r="H471" s="81"/>
    </row>
    <row r="472" spans="1:8" x14ac:dyDescent="0.25">
      <c r="A472" s="67"/>
      <c r="B472" s="67"/>
      <c r="C472" s="201"/>
      <c r="D472" s="83"/>
      <c r="E472" s="199"/>
      <c r="F472" s="151"/>
      <c r="G472" s="151"/>
      <c r="H472" s="81"/>
    </row>
    <row r="473" spans="1:8" x14ac:dyDescent="0.25">
      <c r="A473" s="67"/>
      <c r="B473" s="67"/>
      <c r="C473" s="79"/>
      <c r="D473" s="203"/>
      <c r="E473" s="84"/>
      <c r="F473" s="151"/>
      <c r="G473" s="151"/>
      <c r="H473" s="81"/>
    </row>
    <row r="474" spans="1:8" x14ac:dyDescent="0.25">
      <c r="A474" s="67"/>
      <c r="B474" s="67"/>
      <c r="C474" s="204"/>
      <c r="D474" s="67"/>
      <c r="E474" s="81"/>
      <c r="F474" s="154"/>
      <c r="G474" s="151"/>
      <c r="H474" s="81"/>
    </row>
    <row r="475" spans="1:8" x14ac:dyDescent="0.25">
      <c r="A475" s="67"/>
      <c r="B475" s="67"/>
      <c r="C475" s="227"/>
      <c r="D475" s="67"/>
      <c r="E475" s="81"/>
      <c r="F475" s="151"/>
      <c r="G475" s="151"/>
      <c r="H475" s="81"/>
    </row>
    <row r="476" spans="1:8" x14ac:dyDescent="0.25">
      <c r="A476" s="67"/>
      <c r="B476" s="67"/>
      <c r="C476" s="82"/>
      <c r="D476" s="69"/>
      <c r="E476" s="81"/>
      <c r="F476" s="151"/>
      <c r="G476" s="151"/>
      <c r="H476" s="81"/>
    </row>
    <row r="477" spans="1:8" x14ac:dyDescent="0.25">
      <c r="A477" s="67"/>
      <c r="B477" s="67"/>
      <c r="C477" s="202"/>
      <c r="D477" s="67"/>
      <c r="E477" s="81"/>
      <c r="F477" s="151"/>
      <c r="G477" s="151"/>
      <c r="H477" s="81"/>
    </row>
    <row r="478" spans="1:8" x14ac:dyDescent="0.25">
      <c r="A478" s="67"/>
      <c r="B478" s="67"/>
      <c r="C478" s="201"/>
      <c r="D478" s="83"/>
      <c r="E478" s="199"/>
      <c r="F478" s="151"/>
      <c r="G478" s="151"/>
      <c r="H478" s="81"/>
    </row>
    <row r="479" spans="1:8" x14ac:dyDescent="0.25">
      <c r="A479" s="67"/>
      <c r="B479" s="67"/>
      <c r="C479" s="82"/>
      <c r="D479" s="67"/>
      <c r="E479" s="81"/>
      <c r="F479" s="151"/>
      <c r="G479" s="151"/>
      <c r="H479" s="81"/>
    </row>
    <row r="480" spans="1:8" x14ac:dyDescent="0.25">
      <c r="A480" s="67"/>
      <c r="B480" s="67"/>
      <c r="C480" s="82"/>
      <c r="D480" s="67"/>
      <c r="E480" s="81"/>
      <c r="F480" s="151"/>
      <c r="G480" s="151"/>
      <c r="H480" s="81"/>
    </row>
    <row r="481" spans="1:8" x14ac:dyDescent="0.25">
      <c r="A481" s="67"/>
      <c r="B481" s="67"/>
      <c r="C481" s="82"/>
      <c r="D481" s="67"/>
      <c r="E481" s="81"/>
      <c r="F481" s="151"/>
      <c r="G481" s="151"/>
      <c r="H481" s="81"/>
    </row>
    <row r="482" spans="1:8" x14ac:dyDescent="0.25">
      <c r="A482" s="67"/>
      <c r="B482" s="67"/>
      <c r="C482" s="202"/>
      <c r="D482" s="67"/>
      <c r="E482" s="199"/>
      <c r="F482" s="151"/>
      <c r="G482" s="151"/>
      <c r="H482" s="81"/>
    </row>
    <row r="483" spans="1:8" x14ac:dyDescent="0.25">
      <c r="A483" s="67"/>
      <c r="B483" s="67"/>
      <c r="C483" s="82"/>
      <c r="D483" s="67"/>
      <c r="E483" s="81"/>
      <c r="F483" s="154"/>
      <c r="G483" s="151"/>
      <c r="H483" s="81"/>
    </row>
    <row r="484" spans="1:8" x14ac:dyDescent="0.25">
      <c r="A484" s="67"/>
      <c r="B484" s="67"/>
      <c r="C484" s="82"/>
      <c r="D484" s="67"/>
      <c r="E484" s="81"/>
      <c r="F484" s="151"/>
      <c r="G484" s="151"/>
      <c r="H484" s="81"/>
    </row>
    <row r="485" spans="1:8" x14ac:dyDescent="0.25">
      <c r="A485" s="67"/>
      <c r="B485" s="67"/>
      <c r="C485" s="202"/>
      <c r="D485" s="67"/>
      <c r="E485" s="81"/>
      <c r="F485" s="151"/>
      <c r="G485" s="151"/>
      <c r="H485" s="81"/>
    </row>
    <row r="486" spans="1:8" x14ac:dyDescent="0.25">
      <c r="A486" s="67"/>
      <c r="B486" s="67"/>
      <c r="C486" s="82"/>
      <c r="D486" s="67"/>
      <c r="E486" s="81"/>
      <c r="F486" s="151"/>
      <c r="G486" s="151"/>
      <c r="H486" s="81"/>
    </row>
    <row r="487" spans="1:8" x14ac:dyDescent="0.25">
      <c r="A487" s="67"/>
      <c r="B487" s="67"/>
      <c r="C487" s="202"/>
      <c r="D487" s="67"/>
      <c r="E487" s="81"/>
      <c r="F487" s="151"/>
      <c r="G487" s="151"/>
      <c r="H487" s="81"/>
    </row>
    <row r="488" spans="1:8" x14ac:dyDescent="0.25">
      <c r="A488" s="67"/>
      <c r="B488" s="67"/>
      <c r="C488" s="82"/>
      <c r="D488" s="67"/>
      <c r="E488" s="81"/>
      <c r="F488" s="151"/>
      <c r="G488" s="151"/>
      <c r="H488" s="81"/>
    </row>
    <row r="489" spans="1:8" x14ac:dyDescent="0.25">
      <c r="A489" s="67"/>
      <c r="B489" s="67"/>
      <c r="C489" s="202"/>
      <c r="D489" s="67"/>
      <c r="E489" s="81"/>
      <c r="F489" s="154"/>
      <c r="G489" s="151"/>
      <c r="H489" s="81"/>
    </row>
    <row r="490" spans="1:8" x14ac:dyDescent="0.25">
      <c r="A490" s="67"/>
      <c r="B490" s="67"/>
      <c r="C490" s="202"/>
      <c r="D490" s="67"/>
      <c r="E490" s="81"/>
      <c r="F490" s="151"/>
      <c r="G490" s="151"/>
      <c r="H490" s="81"/>
    </row>
    <row r="491" spans="1:8" x14ac:dyDescent="0.25">
      <c r="A491" s="67"/>
      <c r="B491" s="67"/>
      <c r="C491" s="201"/>
      <c r="D491" s="83"/>
      <c r="E491" s="199"/>
      <c r="F491" s="151"/>
      <c r="G491" s="151"/>
      <c r="H491" s="81"/>
    </row>
    <row r="492" spans="1:8" x14ac:dyDescent="0.25">
      <c r="A492" s="67"/>
      <c r="B492" s="67"/>
      <c r="C492" s="202"/>
      <c r="D492" s="67"/>
      <c r="E492" s="199"/>
      <c r="F492" s="151"/>
      <c r="G492" s="151"/>
      <c r="H492" s="81"/>
    </row>
    <row r="493" spans="1:8" x14ac:dyDescent="0.25">
      <c r="A493" s="67"/>
      <c r="B493" s="67"/>
      <c r="C493" s="82"/>
      <c r="D493" s="67"/>
      <c r="E493" s="199"/>
      <c r="F493" s="151"/>
      <c r="G493" s="151"/>
      <c r="H493" s="81"/>
    </row>
    <row r="494" spans="1:8" x14ac:dyDescent="0.25">
      <c r="A494" s="67"/>
      <c r="B494" s="67"/>
      <c r="C494" s="202"/>
      <c r="D494" s="67"/>
      <c r="E494" s="81"/>
      <c r="F494" s="154"/>
      <c r="G494" s="151"/>
      <c r="H494" s="81"/>
    </row>
    <row r="495" spans="1:8" x14ac:dyDescent="0.25">
      <c r="A495" s="67"/>
      <c r="B495" s="67"/>
      <c r="C495" s="227"/>
      <c r="D495" s="67"/>
      <c r="E495" s="81"/>
      <c r="F495" s="151"/>
      <c r="G495" s="151"/>
      <c r="H495" s="81"/>
    </row>
    <row r="496" spans="1:8" x14ac:dyDescent="0.25">
      <c r="A496" s="67"/>
      <c r="B496" s="67"/>
      <c r="C496" s="201"/>
      <c r="D496" s="83"/>
      <c r="E496" s="199"/>
      <c r="F496" s="151"/>
      <c r="G496" s="151"/>
      <c r="H496" s="81"/>
    </row>
    <row r="497" spans="1:8" x14ac:dyDescent="0.25">
      <c r="A497" s="67"/>
      <c r="B497" s="67"/>
      <c r="C497" s="202"/>
      <c r="D497" s="67"/>
      <c r="E497" s="81"/>
      <c r="F497" s="151"/>
      <c r="G497" s="151"/>
      <c r="H497" s="81"/>
    </row>
    <row r="498" spans="1:8" x14ac:dyDescent="0.25">
      <c r="A498" s="67"/>
      <c r="B498" s="67"/>
      <c r="C498" s="82"/>
      <c r="D498" s="69"/>
      <c r="E498" s="81"/>
      <c r="F498" s="151"/>
      <c r="G498" s="151"/>
      <c r="H498" s="81"/>
    </row>
    <row r="499" spans="1:8" x14ac:dyDescent="0.25">
      <c r="A499" s="67"/>
      <c r="B499" s="67"/>
      <c r="C499" s="82"/>
      <c r="D499" s="67"/>
      <c r="E499" s="82"/>
      <c r="F499" s="233"/>
      <c r="G499" s="106"/>
      <c r="H499" s="82"/>
    </row>
  </sheetData>
  <protectedRanges>
    <protectedRange sqref="C19" name="Диапазон1_2_2"/>
    <protectedRange sqref="C195" name="Диапазон1_2_2_2"/>
    <protectedRange sqref="C81" name="Диапазон1_2_2_3"/>
  </protectedRanges>
  <mergeCells count="1">
    <mergeCell ref="D223:F2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622E1-2DA9-4666-970E-B41FE69211F6}">
  <dimension ref="A1:R72"/>
  <sheetViews>
    <sheetView workbookViewId="0">
      <selection activeCell="J9" sqref="J9"/>
    </sheetView>
  </sheetViews>
  <sheetFormatPr defaultRowHeight="15" x14ac:dyDescent="0.25"/>
  <cols>
    <col min="1" max="1" width="7.7109375" style="259" customWidth="1"/>
    <col min="2" max="2" width="0" style="259" hidden="1" customWidth="1"/>
    <col min="3" max="3" width="28.5703125" style="259" customWidth="1"/>
    <col min="4" max="4" width="12.7109375" style="259" customWidth="1"/>
    <col min="5" max="5" width="26.7109375" style="259" customWidth="1"/>
    <col min="6" max="6" width="6.140625" style="259" customWidth="1"/>
    <col min="7" max="7" width="5.85546875" style="259" customWidth="1"/>
    <col min="8" max="8" width="6.7109375" style="259" customWidth="1"/>
    <col min="9" max="9" width="5.85546875" style="259" customWidth="1"/>
    <col min="10" max="10" width="6.7109375" style="259" customWidth="1"/>
    <col min="11" max="11" width="5" style="259" customWidth="1"/>
    <col min="12" max="12" width="0" style="259" hidden="1" customWidth="1"/>
    <col min="13" max="13" width="6.42578125" style="259" customWidth="1"/>
    <col min="14" max="17" width="9.140625" style="259"/>
    <col min="18" max="18" width="19.5703125" style="259" customWidth="1"/>
  </cols>
  <sheetData>
    <row r="1" spans="1:18" ht="18.75" x14ac:dyDescent="0.25">
      <c r="A1" s="239" t="s">
        <v>357</v>
      </c>
      <c r="B1" s="239"/>
      <c r="C1" s="240" t="s">
        <v>216</v>
      </c>
      <c r="D1" s="239"/>
      <c r="E1" s="241"/>
      <c r="F1" s="239"/>
      <c r="G1" s="239"/>
      <c r="H1" s="239"/>
      <c r="I1" s="242"/>
      <c r="J1" s="242"/>
      <c r="K1" s="242"/>
      <c r="L1" s="243"/>
      <c r="M1" s="242"/>
      <c r="N1" s="242"/>
      <c r="O1" s="242"/>
      <c r="P1" s="242"/>
      <c r="Q1" s="242"/>
      <c r="R1" s="244"/>
    </row>
    <row r="2" spans="1:18" ht="30.75" x14ac:dyDescent="0.25">
      <c r="A2" s="245" t="s">
        <v>202</v>
      </c>
      <c r="B2" s="245" t="s">
        <v>217</v>
      </c>
      <c r="C2" s="246" t="s">
        <v>204</v>
      </c>
      <c r="D2" s="246" t="s">
        <v>205</v>
      </c>
      <c r="E2" s="246" t="s">
        <v>4</v>
      </c>
      <c r="F2" s="247">
        <v>60</v>
      </c>
      <c r="G2" s="245" t="s">
        <v>206</v>
      </c>
      <c r="H2" s="247" t="s">
        <v>208</v>
      </c>
      <c r="I2" s="245" t="s">
        <v>206</v>
      </c>
      <c r="J2" s="247" t="s">
        <v>207</v>
      </c>
      <c r="K2" s="245" t="s">
        <v>206</v>
      </c>
      <c r="L2" s="248" t="s">
        <v>358</v>
      </c>
      <c r="M2" s="245" t="s">
        <v>206</v>
      </c>
      <c r="N2" s="247" t="s">
        <v>359</v>
      </c>
      <c r="O2" s="245" t="s">
        <v>206</v>
      </c>
      <c r="P2" s="249" t="s">
        <v>210</v>
      </c>
      <c r="Q2" s="247" t="s">
        <v>6</v>
      </c>
      <c r="R2" s="250" t="s">
        <v>212</v>
      </c>
    </row>
    <row r="3" spans="1:18" x14ac:dyDescent="0.25">
      <c r="A3" s="141">
        <v>1</v>
      </c>
      <c r="B3" s="144">
        <v>52</v>
      </c>
      <c r="C3" s="137" t="s">
        <v>223</v>
      </c>
      <c r="D3" s="111">
        <v>41495</v>
      </c>
      <c r="E3" s="112" t="s">
        <v>21</v>
      </c>
      <c r="F3" s="251">
        <v>8.1999999999999993</v>
      </c>
      <c r="G3" s="136">
        <f>IFERROR(IF(F3=0,0,MATCH(F3,'[2]табл для мал'!B$2:B$180,0)),0)</f>
        <v>65</v>
      </c>
      <c r="H3" s="136">
        <f>IFERROR(VLOOKUP(C3,[2]ИтВысота!$C$1:$G$35,5,0),0)</f>
        <v>0</v>
      </c>
      <c r="I3" s="136">
        <f>IFERROR(IF(H3=0,0,MATCH(H3,'[2]табл для мал'!E$2:E$180,0)),0)</f>
        <v>0</v>
      </c>
      <c r="J3" s="136">
        <f>IFERROR(VLOOKUP(C3,[2]Длина!$C$2:$I$162,7,0),0)</f>
        <v>491</v>
      </c>
      <c r="K3" s="136">
        <f>IFERROR(IF(J3=0,0,MATCH(J3,'[2]табл для мал'!F$2:F$180,1)),0)</f>
        <v>62</v>
      </c>
      <c r="L3" s="252">
        <f>IFERROR(VLOOKUP(C3,#REF!,5,0),0)</f>
        <v>0</v>
      </c>
      <c r="M3" s="136">
        <f>IFERROR(IF(L3=0,0,MATCH(L3,'[2]табл для мал'!G$2:G$180,1)),0)</f>
        <v>0</v>
      </c>
      <c r="N3" s="136" t="str">
        <f>IFERROR(VLOOKUP(C3,'[2]Бег 600м'!$C$1:$G$246,5,0),0)</f>
        <v>1,43,6</v>
      </c>
      <c r="O3" s="136">
        <f>IFERROR(IFERROR(VLOOKUP(N3,'[2]табл для мал'!$J$2:$K$181,2,0),VLOOKUP(N3,'[2]табл для мал'!$J$2:$K$181,2,1)-1),0)</f>
        <v>72</v>
      </c>
      <c r="P3" s="136">
        <f>G3+I3+K3+M3+S29+O3</f>
        <v>199</v>
      </c>
      <c r="Q3" s="136" t="s">
        <v>29</v>
      </c>
      <c r="R3" s="253" t="str">
        <f>VLOOKUP(C3,[2]Поток!$C$2:$F$182,4)</f>
        <v>Белозерова Н.Г.</v>
      </c>
    </row>
    <row r="4" spans="1:18" x14ac:dyDescent="0.25">
      <c r="A4" s="141">
        <v>2</v>
      </c>
      <c r="B4" s="144">
        <v>410</v>
      </c>
      <c r="C4" s="137" t="s">
        <v>225</v>
      </c>
      <c r="D4" s="111">
        <v>41564</v>
      </c>
      <c r="E4" s="112" t="s">
        <v>21</v>
      </c>
      <c r="F4" s="251">
        <f>VLOOKUP(C4,'[2]Бег 60м'!$C$4:$G$190,5,0)</f>
        <v>8.3000000000000007</v>
      </c>
      <c r="G4" s="136">
        <f>IFERROR(IF(F4=0,0,MATCH(F4,'[2]табл для мал'!B$2:B$180,0)),0)</f>
        <v>62</v>
      </c>
      <c r="H4" s="136">
        <f>IFERROR(VLOOKUP(C4,[2]ИтВысота!$C$1:$G$35,5,0),0)</f>
        <v>0</v>
      </c>
      <c r="I4" s="136">
        <f>IFERROR(IF(H4=0,0,MATCH(H4,'[2]табл для мал'!E$2:E$180,0)),0)</f>
        <v>0</v>
      </c>
      <c r="J4" s="136">
        <f>IFERROR(VLOOKUP(C4,[2]Длина!$C$2:$I$162,7,0),0)</f>
        <v>452</v>
      </c>
      <c r="K4" s="136">
        <f>IFERROR(IF(J4=0,0,MATCH(J4,'[2]табл для мал'!F$2:F$180,1)),0)</f>
        <v>50</v>
      </c>
      <c r="L4" s="252">
        <f>IFERROR(VLOOKUP(C4,#REF!,5,0),0)</f>
        <v>0</v>
      </c>
      <c r="M4" s="136">
        <f>IFERROR(IF(L4=0,0,MATCH(L4,'[2]табл для мал'!G$2:G$180,1)),0)</f>
        <v>0</v>
      </c>
      <c r="N4" s="136" t="str">
        <f>IFERROR(VLOOKUP(C4,'[2]Бег 600м'!$C$1:$G$246,5,0),0)</f>
        <v>1,41,6</v>
      </c>
      <c r="O4" s="136">
        <f>IFERROR(IFERROR(VLOOKUP(N4,'[2]табл для мал'!$J$2:$K$181,2,0),VLOOKUP(N4,'[2]табл для мал'!$J$2:$K$181,2,1)-1),0)</f>
        <v>77</v>
      </c>
      <c r="P4" s="136">
        <f>G4+I4+K4+M4+S31+O4</f>
        <v>189</v>
      </c>
      <c r="Q4" s="136" t="s">
        <v>29</v>
      </c>
      <c r="R4" s="253" t="str">
        <f>VLOOKUP(C4,[2]Поток!$C$2:$F$182,4)</f>
        <v>Клевцова Н.В. Уколова Ж.О.</v>
      </c>
    </row>
    <row r="5" spans="1:18" x14ac:dyDescent="0.25">
      <c r="A5" s="141">
        <v>3</v>
      </c>
      <c r="B5" s="136">
        <v>6</v>
      </c>
      <c r="C5" s="142" t="s">
        <v>226</v>
      </c>
      <c r="D5" s="115">
        <v>41375</v>
      </c>
      <c r="E5" s="112" t="s">
        <v>85</v>
      </c>
      <c r="F5" s="251">
        <f>VLOOKUP(C5,'[2]Бег 60м'!$C$4:$G$190,5,0)</f>
        <v>8.3000000000000007</v>
      </c>
      <c r="G5" s="136">
        <f>IFERROR(IF(F5=0,0,MATCH(F5,'[2]табл для мал'!B$2:B$180,0)),0)</f>
        <v>62</v>
      </c>
      <c r="H5" s="136">
        <f>IFERROR(VLOOKUP(C5,[2]ИтВысота!$C$1:$G$35,5,0),0)</f>
        <v>0</v>
      </c>
      <c r="I5" s="136">
        <f>IFERROR(IF(H5=0,0,MATCH(H5,'[2]табл для мал'!E$2:E$180,0)),0)</f>
        <v>0</v>
      </c>
      <c r="J5" s="136">
        <f>IFERROR(VLOOKUP(C5,[2]Длина!$C$2:$I$162,7,0),0)</f>
        <v>496</v>
      </c>
      <c r="K5" s="136">
        <f>IFERROR(IF(J5=0,0,MATCH(J5,'[2]табл для мал'!F$2:F$180,1)),0)</f>
        <v>64</v>
      </c>
      <c r="L5" s="252">
        <f>IFERROR(VLOOKUP(C5,#REF!,5,0),0)</f>
        <v>0</v>
      </c>
      <c r="M5" s="136">
        <f>IFERROR(IF(L5=0,0,MATCH(L5,'[2]табл для мал'!G$2:G$180,1)),0)</f>
        <v>0</v>
      </c>
      <c r="N5" s="136" t="str">
        <f>IFERROR(VLOOKUP(C5,'[2]Бег 600м'!$C$1:$G$246,5,0),0)</f>
        <v>1,49,6</v>
      </c>
      <c r="O5" s="136">
        <f>IFERROR(IFERROR(VLOOKUP(N5,'[2]табл для мал'!$J$2:$K$181,2,0),VLOOKUP(N5,'[2]табл для мал'!$J$2:$K$181,2,1)-1),0)</f>
        <v>59</v>
      </c>
      <c r="P5" s="136">
        <f>G5+I5+K5+M5+S31+O5</f>
        <v>185</v>
      </c>
      <c r="Q5" s="136" t="s">
        <v>29</v>
      </c>
      <c r="R5" s="253" t="str">
        <f>VLOOKUP(C5,[2]Поток!$C$2:$F$182,4)</f>
        <v>Домникова М.И.</v>
      </c>
    </row>
    <row r="6" spans="1:18" x14ac:dyDescent="0.25">
      <c r="A6" s="141">
        <v>4</v>
      </c>
      <c r="B6" s="136">
        <v>6</v>
      </c>
      <c r="C6" s="142" t="s">
        <v>227</v>
      </c>
      <c r="D6" s="115">
        <v>41291</v>
      </c>
      <c r="E6" s="112" t="s">
        <v>28</v>
      </c>
      <c r="F6" s="251">
        <f>VLOOKUP(C6,'[2]Бег 60м'!$C$4:$G$190,5,0)</f>
        <v>8.5</v>
      </c>
      <c r="G6" s="136">
        <f>IFERROR(IF(F6=0,0,MATCH(F6,'[2]табл для мал'!B$2:B$180,0)),0)</f>
        <v>56</v>
      </c>
      <c r="H6" s="136">
        <f>IFERROR(VLOOKUP(C6,[2]ИтВысота!$C$1:$G$35,5,0),0)</f>
        <v>0</v>
      </c>
      <c r="I6" s="136">
        <f>IFERROR(IF(H6=0,0,MATCH(H6,'[2]табл для мал'!E$2:E$180,0)),0)</f>
        <v>0</v>
      </c>
      <c r="J6" s="136">
        <f>IFERROR(VLOOKUP(C6,[2]Длина!$C$2:$I$162,7,0),0)</f>
        <v>485</v>
      </c>
      <c r="K6" s="136">
        <f>IFERROR(IF(J6=0,0,MATCH(J6,'[2]табл для мал'!F$2:F$180,1)),0)</f>
        <v>60</v>
      </c>
      <c r="L6" s="252">
        <f>IFERROR(VLOOKUP(C6,#REF!,5,0),0)</f>
        <v>0</v>
      </c>
      <c r="M6" s="136">
        <f>IFERROR(IF(L6=0,0,MATCH(L6,'[2]табл для мал'!G$2:G$180,1)),0)</f>
        <v>0</v>
      </c>
      <c r="N6" s="136" t="str">
        <f>IFERROR(VLOOKUP(C6,'[2]Бег 600м'!$C$1:$G$246,5,0),0)</f>
        <v>1,48,0</v>
      </c>
      <c r="O6" s="136">
        <f>IFERROR(IFERROR(VLOOKUP(N6,'[2]табл для мал'!$J$2:$K$181,2,0),VLOOKUP(N6,'[2]табл для мал'!$J$2:$K$181,2,1)-1),0)</f>
        <v>63</v>
      </c>
      <c r="P6" s="136">
        <f>G6+I6+K6+M6+S32+O6</f>
        <v>179</v>
      </c>
      <c r="Q6" s="136" t="s">
        <v>29</v>
      </c>
      <c r="R6" s="253" t="str">
        <f>VLOOKUP(C6,[2]Поток!$C$2:$F$182,4)</f>
        <v>Иващенко А.О.</v>
      </c>
    </row>
    <row r="7" spans="1:18" x14ac:dyDescent="0.25">
      <c r="A7" s="141">
        <v>5</v>
      </c>
      <c r="B7" s="136">
        <v>71</v>
      </c>
      <c r="C7" s="142" t="s">
        <v>228</v>
      </c>
      <c r="D7" s="115">
        <v>41712</v>
      </c>
      <c r="E7" s="130" t="s">
        <v>229</v>
      </c>
      <c r="F7" s="251">
        <f>VLOOKUP(C7,'[2]Бег 60м'!$C$4:$G$190,5,0)</f>
        <v>8.6</v>
      </c>
      <c r="G7" s="136">
        <f>IFERROR(IF(F7=0,0,MATCH(F7,'[2]табл для мал'!B$2:B$180,0)),0)</f>
        <v>53</v>
      </c>
      <c r="H7" s="136">
        <f>IFERROR(VLOOKUP(C7,[2]ИтВысота!$C$1:$G$35,5,0),0)</f>
        <v>0</v>
      </c>
      <c r="I7" s="136">
        <f>IFERROR(IF(H7=0,0,MATCH(H7,'[2]табл для мал'!E$2:E$180,0)),0)</f>
        <v>0</v>
      </c>
      <c r="J7" s="136">
        <f>IFERROR(VLOOKUP(C7,[2]Длина!$C$2:$I$162,7,0),0)</f>
        <v>482</v>
      </c>
      <c r="K7" s="136">
        <f>IFERROR(IF(J7=0,0,MATCH(J7,'[2]табл для мал'!F$2:F$180,1)),0)</f>
        <v>59</v>
      </c>
      <c r="L7" s="252">
        <f>IFERROR(VLOOKUP(C7,#REF!,5,0),0)</f>
        <v>0</v>
      </c>
      <c r="M7" s="136">
        <f>IFERROR(IF(L7=0,0,MATCH(L7,'[2]табл для мал'!G$2:G$180,1)),0)</f>
        <v>0</v>
      </c>
      <c r="N7" s="136" t="str">
        <f>IFERROR(VLOOKUP(C7,'[2]Бег 600м'!$C$1:$G$246,5,0),0)</f>
        <v>1,47,0</v>
      </c>
      <c r="O7" s="136">
        <f>IFERROR(IFERROR(VLOOKUP(N7,'[2]табл для мал'!$J$2:$K$181,2,0),VLOOKUP(N7,'[2]табл для мал'!$J$2:$K$181,2,1)-1),0)</f>
        <v>66</v>
      </c>
      <c r="P7" s="136">
        <f t="shared" ref="P7:P13" si="0">G7+I7+K7+M7+S10+O7</f>
        <v>178</v>
      </c>
      <c r="Q7" s="136" t="s">
        <v>29</v>
      </c>
      <c r="R7" s="253" t="str">
        <f>VLOOKUP(C7,[2]Поток!$C$2:$F$182,4)</f>
        <v>Коваленко О.В</v>
      </c>
    </row>
    <row r="8" spans="1:18" x14ac:dyDescent="0.25">
      <c r="A8" s="141">
        <v>6</v>
      </c>
      <c r="B8" s="144">
        <v>49</v>
      </c>
      <c r="C8" s="137" t="s">
        <v>231</v>
      </c>
      <c r="D8" s="111">
        <v>41441</v>
      </c>
      <c r="E8" s="112" t="s">
        <v>21</v>
      </c>
      <c r="F8" s="251">
        <f>VLOOKUP(C8,'[2]Бег 60м'!$C$4:$G$190,5,0)</f>
        <v>8.6</v>
      </c>
      <c r="G8" s="136">
        <f>IFERROR(IF(F8=0,0,MATCH(F8,'[2]табл для мал'!B$2:B$180,0)),0)</f>
        <v>53</v>
      </c>
      <c r="H8" s="136">
        <f>IFERROR(VLOOKUP(C8,[2]ИтВысота!$C$1:$G$35,5,0),0)</f>
        <v>0</v>
      </c>
      <c r="I8" s="136">
        <f>IFERROR(IF(H8=0,0,MATCH(H8,'[2]табл для мал'!E$2:E$180,0)),0)</f>
        <v>0</v>
      </c>
      <c r="J8" s="136">
        <f>IFERROR(VLOOKUP(C8,[2]Длина!$C$2:$I$162,7,0),0)</f>
        <v>495</v>
      </c>
      <c r="K8" s="136">
        <f>IFERROR(IF(J8=0,0,MATCH(J8,'[2]табл для мал'!F$2:F$180,1)),0)</f>
        <v>63</v>
      </c>
      <c r="L8" s="252">
        <f>IFERROR(VLOOKUP(C8,#REF!,5,0),0)</f>
        <v>0</v>
      </c>
      <c r="M8" s="136">
        <f>IFERROR(IF(L8=0,0,MATCH(L8,'[2]табл для мал'!G$2:G$180,1)),0)</f>
        <v>0</v>
      </c>
      <c r="N8" s="136" t="str">
        <f>IFERROR(VLOOKUP(C8,'[2]Бег 600м'!$C$1:$G$246,5,0),0)</f>
        <v>1,56,1</v>
      </c>
      <c r="O8" s="136">
        <f>IFERROR(IFERROR(VLOOKUP(N8,'[2]табл для мал'!$J$2:$K$181,2,0),VLOOKUP(N8,'[2]табл для мал'!$J$2:$K$181,2,1)-1),0)</f>
        <v>47</v>
      </c>
      <c r="P8" s="136">
        <f t="shared" si="0"/>
        <v>163</v>
      </c>
      <c r="Q8" s="136" t="s">
        <v>48</v>
      </c>
      <c r="R8" s="253" t="str">
        <f>VLOOKUP(C8,[2]Поток!$C$2:$F$182,4)</f>
        <v>Белозерова Н.Г.</v>
      </c>
    </row>
    <row r="9" spans="1:18" x14ac:dyDescent="0.25">
      <c r="A9" s="141">
        <v>7</v>
      </c>
      <c r="B9" s="144">
        <v>56</v>
      </c>
      <c r="C9" s="137" t="s">
        <v>234</v>
      </c>
      <c r="D9" s="111">
        <v>41382</v>
      </c>
      <c r="E9" s="112" t="s">
        <v>21</v>
      </c>
      <c r="F9" s="251">
        <f>VLOOKUP(C9,'[2]Бег 60м'!$C$4:$G$190,5,0)</f>
        <v>8.6999999999999993</v>
      </c>
      <c r="G9" s="136">
        <f>IFERROR(IF(F9=0,0,MATCH(F9,'[2]табл для мал'!B$2:B$180,0)),0)</f>
        <v>50</v>
      </c>
      <c r="H9" s="136">
        <f>IFERROR(VLOOKUP(C9,[2]ИтВысота!$C$1:$G$35,5,0),0)</f>
        <v>0</v>
      </c>
      <c r="I9" s="136">
        <f>IFERROR(IF(H9=0,0,MATCH(H9,'[2]табл для мал'!E$2:E$180,0)),0)</f>
        <v>0</v>
      </c>
      <c r="J9" s="136">
        <f>IFERROR(VLOOKUP(C9,[2]Длина!$C$2:$I$162,7,0),0)</f>
        <v>457</v>
      </c>
      <c r="K9" s="136">
        <f>IFERROR(IF(J9=0,0,MATCH(J9,'[2]табл для мал'!F$2:F$180,1)),0)</f>
        <v>52</v>
      </c>
      <c r="L9" s="252">
        <f>IFERROR(VLOOKUP(C9,#REF!,5,0),0)</f>
        <v>0</v>
      </c>
      <c r="M9" s="136">
        <f>IFERROR(IF(L9=0,0,MATCH(L9,'[2]табл для мал'!G$2:G$180,1)),0)</f>
        <v>0</v>
      </c>
      <c r="N9" s="136" t="str">
        <f>IFERROR(VLOOKUP(C9,'[2]Бег 600м'!$C$1:$G$246,5,0),0)</f>
        <v>1,50,1</v>
      </c>
      <c r="O9" s="136">
        <f>IFERROR(IFERROR(VLOOKUP(N9,'[2]табл для мал'!$J$2:$K$181,2,0),VLOOKUP(N9,'[2]табл для мал'!$J$2:$K$181,2,1)-1),0)</f>
        <v>58</v>
      </c>
      <c r="P9" s="136">
        <f t="shared" si="0"/>
        <v>160</v>
      </c>
      <c r="Q9" s="136" t="s">
        <v>48</v>
      </c>
      <c r="R9" s="253" t="str">
        <f>VLOOKUP(C9,[2]Поток!$C$2:$F$182,4)</f>
        <v>Белозерова Н.Г.</v>
      </c>
    </row>
    <row r="10" spans="1:18" x14ac:dyDescent="0.25">
      <c r="A10" s="141">
        <v>8</v>
      </c>
      <c r="B10" s="200">
        <v>380</v>
      </c>
      <c r="C10" s="146" t="s">
        <v>237</v>
      </c>
      <c r="D10" s="147">
        <v>41887</v>
      </c>
      <c r="E10" s="148" t="s">
        <v>18</v>
      </c>
      <c r="F10" s="251">
        <f>VLOOKUP(C10,'[2]Бег 60м'!$C$4:$G$190,5,0)</f>
        <v>8.9</v>
      </c>
      <c r="G10" s="136">
        <f>IFERROR(IF(F10=0,0,MATCH(F10,'[2]табл для мал'!B$2:B$180,0)),0)</f>
        <v>44</v>
      </c>
      <c r="H10" s="136">
        <f>IFERROR(VLOOKUP(C10,[2]ИтВысота!$C$1:$G$35,5,0),0)</f>
        <v>142</v>
      </c>
      <c r="I10" s="136">
        <f>IFERROR(IF(H10=0,0,MATCH(H10,'[2]табл для мал'!E$2:E$180,0)),0)</f>
        <v>53</v>
      </c>
      <c r="J10" s="136">
        <f>IFERROR(VLOOKUP(C10,[2]Длина!$C$2:$I$162,7,0),0)</f>
        <v>0</v>
      </c>
      <c r="K10" s="136">
        <f>IFERROR(IF(J10=0,0,MATCH(J10,'[2]табл для мал'!F$2:F$180,1)),0)</f>
        <v>0</v>
      </c>
      <c r="L10" s="252">
        <f>IFERROR(VLOOKUP(C10,#REF!,5,0),0)</f>
        <v>0</v>
      </c>
      <c r="M10" s="136">
        <f>IFERROR(IF(L10=0,0,MATCH(L10,'[2]табл для мал'!G$2:G$180,1)),0)</f>
        <v>0</v>
      </c>
      <c r="N10" s="136" t="str">
        <f>IFERROR(VLOOKUP(C10,'[2]Бег 600м'!$C$1:$G$246,5,0),0)</f>
        <v>1,50,2</v>
      </c>
      <c r="O10" s="136">
        <f>IFERROR(IFERROR(VLOOKUP(N10,'[2]табл для мал'!$J$2:$K$181,2,0),VLOOKUP(N10,'[2]табл для мал'!$J$2:$K$181,2,1)-1),0)</f>
        <v>58</v>
      </c>
      <c r="P10" s="136">
        <f t="shared" si="0"/>
        <v>155</v>
      </c>
      <c r="Q10" s="136" t="s">
        <v>48</v>
      </c>
      <c r="R10" s="253" t="str">
        <f>VLOOKUP(C10,[2]Поток!$C$2:$F$182,4)</f>
        <v>Будовских С.В.; Будовских Н.В.</v>
      </c>
    </row>
    <row r="11" spans="1:18" x14ac:dyDescent="0.25">
      <c r="A11" s="141">
        <v>9</v>
      </c>
      <c r="B11" s="200">
        <v>9</v>
      </c>
      <c r="C11" s="146" t="s">
        <v>235</v>
      </c>
      <c r="D11" s="149">
        <v>41586</v>
      </c>
      <c r="E11" s="150" t="s">
        <v>13</v>
      </c>
      <c r="F11" s="251">
        <f>VLOOKUP(C11,'[2]Бег 60м'!$C$4:$G$190,5,0)</f>
        <v>8.6999999999999993</v>
      </c>
      <c r="G11" s="136">
        <f>IFERROR(IF(F11=0,0,MATCH(F11,'[2]табл для мал'!B$2:B$180,0)),0)</f>
        <v>50</v>
      </c>
      <c r="H11" s="136">
        <f>IFERROR(VLOOKUP(C11,[2]ИтВысота!$C$1:$G$35,5,0),0)</f>
        <v>0</v>
      </c>
      <c r="I11" s="136">
        <f>IFERROR(IF(H11=0,0,MATCH(H11,'[2]табл для мал'!E$2:E$180,0)),0)</f>
        <v>0</v>
      </c>
      <c r="J11" s="136">
        <f>IFERROR(VLOOKUP(C11,[2]Длина!$C$2:$I$162,7,0),0)</f>
        <v>441</v>
      </c>
      <c r="K11" s="136">
        <f>IFERROR(IF(J11=0,0,MATCH(J11,'[2]табл для мал'!F$2:F$180,1)),0)</f>
        <v>47</v>
      </c>
      <c r="L11" s="252">
        <f>IFERROR(VLOOKUP(C11,#REF!,5,0),0)</f>
        <v>0</v>
      </c>
      <c r="M11" s="136">
        <f>IFERROR(IF(L11=0,0,MATCH(L11,'[2]табл для мал'!G$2:G$180,1)),0)</f>
        <v>0</v>
      </c>
      <c r="N11" s="136" t="str">
        <f>IFERROR(VLOOKUP(C11,'[2]Бег 600м'!$C$1:$G$246,5,0),0)</f>
        <v>1,50,3</v>
      </c>
      <c r="O11" s="136">
        <f>IFERROR(IFERROR(VLOOKUP(N11,'[2]табл для мал'!$J$2:$K$181,2,0),VLOOKUP(N11,'[2]табл для мал'!$J$2:$K$181,2,1)-1),0)</f>
        <v>58</v>
      </c>
      <c r="P11" s="136">
        <f t="shared" si="0"/>
        <v>155</v>
      </c>
      <c r="Q11" s="136" t="s">
        <v>48</v>
      </c>
      <c r="R11" s="253" t="str">
        <f>VLOOKUP(C11,[2]Поток!$C$2:$F$182,4)</f>
        <v>Стихеева Л.В.</v>
      </c>
    </row>
    <row r="12" spans="1:18" x14ac:dyDescent="0.25">
      <c r="A12" s="141">
        <v>10</v>
      </c>
      <c r="B12" s="172">
        <v>3</v>
      </c>
      <c r="C12" s="160" t="s">
        <v>233</v>
      </c>
      <c r="D12" s="161">
        <v>41460</v>
      </c>
      <c r="E12" s="148" t="s">
        <v>24</v>
      </c>
      <c r="F12" s="251">
        <f>VLOOKUP(C12,'[2]Бег 60м'!$C$4:$G$190,5,0)</f>
        <v>8.6</v>
      </c>
      <c r="G12" s="136">
        <f>IFERROR(IF(F12=0,0,MATCH(F12,'[2]табл для мал'!B$2:B$180,0)),0)</f>
        <v>53</v>
      </c>
      <c r="H12" s="136">
        <f>IFERROR(VLOOKUP(C12,[2]ИтВысота!$C$1:$G$35,5,0),0)</f>
        <v>0</v>
      </c>
      <c r="I12" s="136">
        <f>IFERROR(IF(H12=0,0,MATCH(H12,'[2]табл для мал'!E$2:E$180,0)),0)</f>
        <v>0</v>
      </c>
      <c r="J12" s="136">
        <f>IFERROR(VLOOKUP(C12,[2]Длина!$C$2:$I$162,7,0),0)</f>
        <v>441</v>
      </c>
      <c r="K12" s="136">
        <f>IFERROR(IF(J12=0,0,MATCH(J12,'[2]табл для мал'!F$2:F$180,1)),0)</f>
        <v>47</v>
      </c>
      <c r="L12" s="252">
        <f>IFERROR(VLOOKUP(C12,#REF!,5,0),0)</f>
        <v>0</v>
      </c>
      <c r="M12" s="136">
        <f>IFERROR(IF(L12=0,0,MATCH(L12,'[2]табл для мал'!G$2:G$180,1)),0)</f>
        <v>0</v>
      </c>
      <c r="N12" s="136" t="str">
        <f>IFERROR(VLOOKUP(C12,'[2]Бег 600м'!$C$1:$G$246,5,0),0)</f>
        <v>1,55,0</v>
      </c>
      <c r="O12" s="136">
        <f>IFERROR(IFERROR(VLOOKUP(N12,'[2]табл для мал'!$J$2:$K$181,2,0),VLOOKUP(N12,'[2]табл для мал'!$J$2:$K$181,2,1)-1),0)</f>
        <v>48</v>
      </c>
      <c r="P12" s="136">
        <f t="shared" si="0"/>
        <v>148</v>
      </c>
      <c r="Q12" s="136" t="s">
        <v>48</v>
      </c>
      <c r="R12" s="253" t="str">
        <f>VLOOKUP(C12,[2]Поток!$C$2:$F$182,4)</f>
        <v>Клейн А.В.</v>
      </c>
    </row>
    <row r="13" spans="1:18" x14ac:dyDescent="0.25">
      <c r="A13" s="141">
        <v>11</v>
      </c>
      <c r="B13" s="144">
        <v>122</v>
      </c>
      <c r="C13" s="137" t="s">
        <v>232</v>
      </c>
      <c r="D13" s="111">
        <v>41445</v>
      </c>
      <c r="E13" s="112" t="s">
        <v>21</v>
      </c>
      <c r="F13" s="251">
        <f>VLOOKUP(C13,'[2]Бег 60м'!$C$4:$G$190,5,0)</f>
        <v>8.6</v>
      </c>
      <c r="G13" s="136">
        <f>IFERROR(IF(F13=0,0,MATCH(F13,'[2]табл для мал'!B$2:B$180,0)),0)</f>
        <v>53</v>
      </c>
      <c r="H13" s="136">
        <f>IFERROR(VLOOKUP(C13,[2]ИтВысота!$C$1:$G$35,5,0),0)</f>
        <v>0</v>
      </c>
      <c r="I13" s="136">
        <f>IFERROR(IF(H13=0,0,MATCH(H13,'[2]табл для мал'!E$2:E$180,0)),0)</f>
        <v>0</v>
      </c>
      <c r="J13" s="136">
        <f>IFERROR(VLOOKUP(C13,[2]Длина!$C$2:$I$162,7,0),0)</f>
        <v>444</v>
      </c>
      <c r="K13" s="136">
        <f>IFERROR(IF(J13=0,0,MATCH(J13,'[2]табл для мал'!F$2:F$180,1)),0)</f>
        <v>48</v>
      </c>
      <c r="L13" s="252">
        <f>IFERROR(VLOOKUP(C13,#REF!,5,0),0)</f>
        <v>0</v>
      </c>
      <c r="M13" s="136">
        <f>IFERROR(IF(L13=0,0,MATCH(L13,'[2]табл для мал'!G$2:G$180,1)),0)</f>
        <v>0</v>
      </c>
      <c r="N13" s="136" t="str">
        <f>IFERROR(VLOOKUP(C13,'[2]Бег 600м'!$C$1:$G$246,5,0),0)</f>
        <v>1,58,5</v>
      </c>
      <c r="O13" s="136">
        <f>IFERROR(IFERROR(VLOOKUP(N13,'[2]табл для мал'!$J$2:$K$181,2,0),VLOOKUP(N13,'[2]табл для мал'!$J$2:$K$181,2,1)-1),0)</f>
        <v>43</v>
      </c>
      <c r="P13" s="136">
        <f t="shared" si="0"/>
        <v>144</v>
      </c>
      <c r="Q13" s="136" t="s">
        <v>48</v>
      </c>
      <c r="R13" s="253" t="str">
        <f>VLOOKUP(C13,[2]Поток!$C$2:$F$182,4)</f>
        <v>Левченко И.А.</v>
      </c>
    </row>
    <row r="14" spans="1:18" x14ac:dyDescent="0.25">
      <c r="A14" s="141">
        <v>12</v>
      </c>
      <c r="B14" s="200">
        <v>39</v>
      </c>
      <c r="C14" s="146" t="s">
        <v>236</v>
      </c>
      <c r="D14" s="149">
        <v>41494</v>
      </c>
      <c r="E14" s="150" t="s">
        <v>13</v>
      </c>
      <c r="F14" s="251">
        <f>VLOOKUP(C14,'[2]Бег 60м'!$C$4:$G$190,5,0)</f>
        <v>8.8000000000000007</v>
      </c>
      <c r="G14" s="136">
        <f>IFERROR(IF(F14=0,0,MATCH(F14,'[2]табл для мал'!B$2:B$180,0)),0)</f>
        <v>47</v>
      </c>
      <c r="H14" s="136">
        <f>IFERROR(VLOOKUP(C14,[2]ИтВысота!$C$1:$G$35,5,0),0)</f>
        <v>0</v>
      </c>
      <c r="I14" s="136">
        <f>IFERROR(IF(H14=0,0,MATCH(H14,'[2]табл для мал'!E$2:E$180,0)),0)</f>
        <v>0</v>
      </c>
      <c r="J14" s="136">
        <f>IFERROR(VLOOKUP(C14,[2]Длина!$C$2:$I$162,7,0),0)</f>
        <v>452</v>
      </c>
      <c r="K14" s="136">
        <f>IFERROR(IF(J14=0,0,MATCH(J14,'[2]табл для мал'!F$2:F$180,1)),0)</f>
        <v>50</v>
      </c>
      <c r="L14" s="252">
        <f>IFERROR(VLOOKUP(C14,#REF!,5,0),0)</f>
        <v>0</v>
      </c>
      <c r="M14" s="136">
        <f>IFERROR(IF(L14=0,0,MATCH(L14,'[2]табл для мал'!G$2:G$180,1)),0)</f>
        <v>0</v>
      </c>
      <c r="N14" s="136" t="str">
        <f>IFERROR(VLOOKUP(C14,'[2]Бег 600м'!$C$1:$G$246,5,0),0)</f>
        <v>1,59,2</v>
      </c>
      <c r="O14" s="136">
        <f>IFERROR(IFERROR(VLOOKUP(N14,'[2]табл для мал'!$J$2:$K$181,2,0),VLOOKUP(N14,'[2]табл для мал'!$J$2:$K$181,2,1)-1),0)</f>
        <v>42</v>
      </c>
      <c r="P14" s="136">
        <f>G14+I14+K14+M14+S40+O14</f>
        <v>139</v>
      </c>
      <c r="Q14" s="136" t="s">
        <v>48</v>
      </c>
      <c r="R14" s="253" t="str">
        <f>VLOOKUP(C14,[2]Поток!$C$2:$F$182,4)</f>
        <v>Стихеева Л.В.</v>
      </c>
    </row>
    <row r="15" spans="1:18" x14ac:dyDescent="0.25">
      <c r="A15" s="141">
        <v>13</v>
      </c>
      <c r="B15" s="172">
        <v>45</v>
      </c>
      <c r="C15" s="155" t="s">
        <v>242</v>
      </c>
      <c r="D15" s="156">
        <v>41440</v>
      </c>
      <c r="E15" s="150" t="s">
        <v>21</v>
      </c>
      <c r="F15" s="254">
        <f>VLOOKUP(C15,'[2]Бег 60м'!$C$4:$G$190,5,0)</f>
        <v>9.1</v>
      </c>
      <c r="G15" s="141">
        <f>IFERROR(IF(F15=0,0,MATCH(F15,'[2]табл для мал'!B$2:B$180,0)),0)</f>
        <v>39</v>
      </c>
      <c r="H15" s="136">
        <f>IFERROR(VLOOKUP(C15,[2]ИтВысота!$C$1:$G$35,5,0),0)</f>
        <v>0</v>
      </c>
      <c r="I15" s="141">
        <f>IFERROR(IF(H15=0,0,MATCH(H15,'[2]табл для мал'!E$2:E$180,0)),0)</f>
        <v>0</v>
      </c>
      <c r="J15" s="136">
        <f>IFERROR(VLOOKUP(C15,[2]Длина!$C$2:$I$162,7,0),0)</f>
        <v>455</v>
      </c>
      <c r="K15" s="141">
        <f>IFERROR(IF(J15=0,0,MATCH(J15,'[2]табл для мал'!F$2:F$180,1)),0)</f>
        <v>51</v>
      </c>
      <c r="L15" s="252">
        <f>IFERROR(VLOOKUP(C15,#REF!,5,0),0)</f>
        <v>0</v>
      </c>
      <c r="M15" s="136">
        <f>IFERROR(IF(L15=0,0,MATCH(L15,'[2]табл для мал'!G$2:G$180,1)),0)</f>
        <v>0</v>
      </c>
      <c r="N15" s="136" t="str">
        <f>IFERROR(VLOOKUP(C15,'[2]Бег 600м'!$C$1:$G$246,5,0),0)</f>
        <v>1,57,5</v>
      </c>
      <c r="O15" s="136">
        <f>IFERROR(IFERROR(VLOOKUP(N15,'[2]табл для мал'!$J$2:$K$181,2,0),VLOOKUP(N15,'[2]табл для мал'!$J$2:$K$181,2,1)-1),0)</f>
        <v>45</v>
      </c>
      <c r="P15" s="136">
        <f>G15+I15+K15+M15+S18+O15</f>
        <v>135</v>
      </c>
      <c r="Q15" s="136" t="s">
        <v>48</v>
      </c>
      <c r="R15" s="253" t="str">
        <f>VLOOKUP(C15,[2]Поток!$C$2:$F$182,4)</f>
        <v>Шевелева Ю.А.</v>
      </c>
    </row>
    <row r="16" spans="1:18" x14ac:dyDescent="0.25">
      <c r="A16" s="141">
        <v>14</v>
      </c>
      <c r="B16" s="255">
        <v>1</v>
      </c>
      <c r="C16" s="137" t="s">
        <v>224</v>
      </c>
      <c r="D16" s="111">
        <v>41988</v>
      </c>
      <c r="E16" s="169" t="s">
        <v>72</v>
      </c>
      <c r="F16" s="251">
        <f>VLOOKUP(C16,'[2]Бег 60м'!$C$4:$G$190,5,0)</f>
        <v>8.3000000000000007</v>
      </c>
      <c r="G16" s="136">
        <f>IFERROR(IF(F16=0,0,MATCH(F16,'[2]табл для мал'!B$2:B$180,0)),0)</f>
        <v>62</v>
      </c>
      <c r="H16" s="136">
        <f>IFERROR(VLOOKUP(C16,[2]ИтВысота!$C$1:$G$35,5,0),0)</f>
        <v>0</v>
      </c>
      <c r="I16" s="136">
        <f>IFERROR(IF(H16=0,0,MATCH(H16,'[2]табл для мал'!E$2:E$180,0)),0)</f>
        <v>0</v>
      </c>
      <c r="J16" s="136">
        <f>IFERROR(VLOOKUP(C16,[2]Длина!$C$2:$I$162,7,0),0)</f>
        <v>454</v>
      </c>
      <c r="K16" s="136">
        <f>IFERROR(IF(J16=0,0,MATCH(J16,'[2]табл для мал'!F$2:F$180,1)),0)</f>
        <v>51</v>
      </c>
      <c r="L16" s="252">
        <f>IFERROR(VLOOKUP(C16,#REF!,5,0),0)</f>
        <v>0</v>
      </c>
      <c r="M16" s="136">
        <f>IFERROR(IF(L16=0,0,MATCH(L16,'[2]табл для мал'!G$2:G$180,1)),0)</f>
        <v>0</v>
      </c>
      <c r="N16" s="136" t="str">
        <f>IFERROR(VLOOKUP(C16,'[2]Бег 600м'!$C$1:$G$246,5,0),0)</f>
        <v>2,23,1</v>
      </c>
      <c r="O16" s="136">
        <f>IFERROR(IFERROR(VLOOKUP(N16,'[2]табл для мал'!$J$2:$K$181,2,0),VLOOKUP(N16,'[2]табл для мал'!$J$2:$K$181,2,1)-1),0)</f>
        <v>16</v>
      </c>
      <c r="P16" s="136">
        <f>G16+I16+K16+M16+S43+O16</f>
        <v>129</v>
      </c>
      <c r="Q16" s="136" t="s">
        <v>48</v>
      </c>
      <c r="R16" s="253" t="str">
        <f>VLOOKUP(C16,[2]Поток!$C$2:$F$182,4)</f>
        <v>Кленова Т.Н</v>
      </c>
    </row>
    <row r="17" spans="1:18" x14ac:dyDescent="0.25">
      <c r="A17" s="141">
        <v>15</v>
      </c>
      <c r="B17" s="200">
        <v>9</v>
      </c>
      <c r="C17" s="146" t="s">
        <v>248</v>
      </c>
      <c r="D17" s="147">
        <v>41517</v>
      </c>
      <c r="E17" s="163" t="s">
        <v>61</v>
      </c>
      <c r="F17" s="251">
        <f>VLOOKUP(C17,'[2]Бег 60м'!$C$4:$G$190,5,0)</f>
        <v>9.3000000000000007</v>
      </c>
      <c r="G17" s="136">
        <f>IFERROR(IF(F17=0,0,MATCH(F17,'[2]табл для мал'!B$2:B$180,0)),0)</f>
        <v>35</v>
      </c>
      <c r="H17" s="136">
        <f>IFERROR(VLOOKUP(C17,[2]ИтВысота!$C$1:$G$35,5,0),0)</f>
        <v>145</v>
      </c>
      <c r="I17" s="136">
        <f>IFERROR(IF(H17=0,0,MATCH(H17,'[2]табл для мал'!E$2:E$180,0)),0)</f>
        <v>57</v>
      </c>
      <c r="J17" s="136">
        <f>IFERROR(VLOOKUP(C17,[2]Длина!$C$2:$I$162,7,0),0)</f>
        <v>0</v>
      </c>
      <c r="K17" s="136">
        <f>IFERROR(IF(J17=0,0,MATCH(J17,'[2]табл для мал'!F$2:F$180,1)),0)</f>
        <v>0</v>
      </c>
      <c r="L17" s="252">
        <f>IFERROR(VLOOKUP(C17,#REF!,5,0),0)</f>
        <v>0</v>
      </c>
      <c r="M17" s="136">
        <f>IFERROR(IF(L17=0,0,MATCH(L17,'[2]табл для мал'!G$2:G$180,1)),0)</f>
        <v>0</v>
      </c>
      <c r="N17" s="136" t="str">
        <f>IFERROR(VLOOKUP(C17,'[2]Бег 600м'!$C$1:$G$246,5,0),0)</f>
        <v>2,10,3</v>
      </c>
      <c r="O17" s="136">
        <f>IFERROR(IFERROR(VLOOKUP(N17,'[2]табл для мал'!$J$2:$K$181,2,0),VLOOKUP(N17,'[2]табл для мал'!$J$2:$K$181,2,1)-1),0)</f>
        <v>29</v>
      </c>
      <c r="P17" s="136">
        <f>G17+I17+K17+M17+S43+O17</f>
        <v>121</v>
      </c>
      <c r="Q17" s="136" t="s">
        <v>79</v>
      </c>
      <c r="R17" s="253" t="str">
        <f>VLOOKUP(C17,[2]Поток!$C$2:$F$182,4)</f>
        <v>Кленова Т.Н</v>
      </c>
    </row>
    <row r="18" spans="1:18" x14ac:dyDescent="0.25">
      <c r="A18" s="141">
        <v>16</v>
      </c>
      <c r="B18" s="172">
        <v>16</v>
      </c>
      <c r="C18" s="146" t="s">
        <v>239</v>
      </c>
      <c r="D18" s="147">
        <v>41803</v>
      </c>
      <c r="E18" s="148" t="s">
        <v>18</v>
      </c>
      <c r="F18" s="251">
        <f>VLOOKUP(C18,'[2]Бег 60м'!$C$4:$G$190,5,0)</f>
        <v>9</v>
      </c>
      <c r="G18" s="136">
        <f>IFERROR(IF(F18=0,0,MATCH(F18,'[2]табл для мал'!B$2:B$180,0)),0)</f>
        <v>41</v>
      </c>
      <c r="H18" s="136">
        <f>IFERROR(VLOOKUP(C18,[2]ИтВысота!$C$1:$G$35,5,0),0)</f>
        <v>0</v>
      </c>
      <c r="I18" s="136">
        <f>IFERROR(IF(H18=0,0,MATCH(H18,'[2]табл для мал'!E$2:E$180,0)),0)</f>
        <v>0</v>
      </c>
      <c r="J18" s="136">
        <f>IFERROR(VLOOKUP(C18,[2]Длина!$C$2:$I$162,7,0),0)</f>
        <v>425</v>
      </c>
      <c r="K18" s="136">
        <f>IFERROR(IF(J18=0,0,MATCH(J18,'[2]табл для мал'!F$2:F$180,1)),0)</f>
        <v>42</v>
      </c>
      <c r="L18" s="252">
        <f>IFERROR(VLOOKUP(C18,#REF!,5,0),0)</f>
        <v>0</v>
      </c>
      <c r="M18" s="136">
        <f>IFERROR(IF(L18=0,0,MATCH(L18,'[2]табл для мал'!G$2:G$180,1)),0)</f>
        <v>0</v>
      </c>
      <c r="N18" s="136" t="str">
        <f>IFERROR(VLOOKUP(C18,'[2]Бег 600м'!$C$1:$G$246,5,0),0)</f>
        <v>2,03,0</v>
      </c>
      <c r="O18" s="136">
        <f>IFERROR(IFERROR(VLOOKUP(N18,'[2]табл для мал'!$J$2:$K$181,2,0),VLOOKUP(N18,'[2]табл для мал'!$J$2:$K$181,2,1)-1),0)</f>
        <v>37</v>
      </c>
      <c r="P18" s="136">
        <f>G18+I18+K18+M18+S21+O18</f>
        <v>120</v>
      </c>
      <c r="Q18" s="136" t="s">
        <v>79</v>
      </c>
      <c r="R18" s="253" t="str">
        <f>VLOOKUP(C18,[2]Поток!$C$2:$F$182,4)</f>
        <v>Сивкова Е.В.</v>
      </c>
    </row>
    <row r="19" spans="1:18" x14ac:dyDescent="0.25">
      <c r="A19" s="141">
        <v>17</v>
      </c>
      <c r="B19" s="172">
        <v>19</v>
      </c>
      <c r="C19" s="237" t="s">
        <v>238</v>
      </c>
      <c r="D19" s="147">
        <v>41892</v>
      </c>
      <c r="E19" s="148" t="s">
        <v>18</v>
      </c>
      <c r="F19" s="251">
        <f>VLOOKUP(C19,'[2]Бег 60м'!$C$4:$G$190,5,0)</f>
        <v>9</v>
      </c>
      <c r="G19" s="136">
        <f>IFERROR(IF(F19=0,0,MATCH(F19,'[2]табл для мал'!B$2:B$180,0)),0)</f>
        <v>41</v>
      </c>
      <c r="H19" s="136">
        <f>IFERROR(VLOOKUP(C19,[2]ИтВысота!$C$1:$G$35,5,0),0)</f>
        <v>0</v>
      </c>
      <c r="I19" s="136">
        <f>IFERROR(IF(H19=0,0,MATCH(H19,'[2]табл для мал'!E$2:E$180,0)),0)</f>
        <v>0</v>
      </c>
      <c r="J19" s="136">
        <f>IFERROR(VLOOKUP(C19,[2]Длина!$C$2:$I$162,7,0),0)</f>
        <v>390</v>
      </c>
      <c r="K19" s="136">
        <f>IFERROR(IF(J19=0,0,MATCH(J19,'[2]табл для мал'!F$2:F$180,1)),0)</f>
        <v>32</v>
      </c>
      <c r="L19" s="252">
        <f>IFERROR(VLOOKUP(C19,#REF!,5,0),0)</f>
        <v>0</v>
      </c>
      <c r="M19" s="136">
        <f>IFERROR(IF(L19=0,0,MATCH(L19,'[2]табл для мал'!G$2:G$180,1)),0)</f>
        <v>0</v>
      </c>
      <c r="N19" s="136" t="str">
        <f>IFERROR(VLOOKUP(C19,'[2]Бег 600м'!$C$1:$G$246,5,0),0)</f>
        <v>1,59,7</v>
      </c>
      <c r="O19" s="136">
        <f>IFERROR(IFERROR(VLOOKUP(N19,'[2]табл для мал'!$J$2:$K$181,2,0),VLOOKUP(N19,'[2]табл для мал'!$J$2:$K$181,2,1)-1),0)</f>
        <v>41</v>
      </c>
      <c r="P19" s="136">
        <f>G19+I19+K19+M19+S22+O19</f>
        <v>114</v>
      </c>
      <c r="Q19" s="136" t="s">
        <v>79</v>
      </c>
      <c r="R19" s="253" t="str">
        <f>VLOOKUP(C19,[2]Поток!$C$2:$F$182,4)</f>
        <v>Сивкова Е.В.</v>
      </c>
    </row>
    <row r="20" spans="1:18" x14ac:dyDescent="0.25">
      <c r="A20" s="141">
        <v>18</v>
      </c>
      <c r="B20" s="200">
        <v>464</v>
      </c>
      <c r="C20" s="146" t="s">
        <v>243</v>
      </c>
      <c r="D20" s="159">
        <v>41372</v>
      </c>
      <c r="E20" s="150" t="s">
        <v>21</v>
      </c>
      <c r="F20" s="251">
        <f>VLOOKUP(C20,'[2]Бег 60м'!$C$4:$G$190,5,0)</f>
        <v>9.1</v>
      </c>
      <c r="G20" s="136">
        <f>IFERROR(IF(F20=0,0,MATCH(F20,'[2]табл для мал'!B$2:B$180,0)),0)</f>
        <v>39</v>
      </c>
      <c r="H20" s="136">
        <f>IFERROR(VLOOKUP(C20,[2]ИтВысота!$C$1:$G$35,5,0),0)</f>
        <v>0</v>
      </c>
      <c r="I20" s="136">
        <f>IFERROR(IF(H20=0,0,MATCH(H20,'[2]табл для мал'!E$2:E$180,0)),0)</f>
        <v>0</v>
      </c>
      <c r="J20" s="136">
        <f>IFERROR(VLOOKUP(C20,[2]Длина!$C$2:$I$162,7,0),0)</f>
        <v>416</v>
      </c>
      <c r="K20" s="136">
        <f>IFERROR(IF(J20=0,0,MATCH(J20,'[2]табл для мал'!F$2:F$180,1)),0)</f>
        <v>40</v>
      </c>
      <c r="L20" s="252">
        <f>IFERROR(VLOOKUP(C20,#REF!,5,0),0)</f>
        <v>0</v>
      </c>
      <c r="M20" s="136">
        <f>IFERROR(IF(L20=0,0,MATCH(L20,'[2]табл для мал'!G$2:G$180,1)),0)</f>
        <v>0</v>
      </c>
      <c r="N20" s="136" t="str">
        <f>IFERROR(VLOOKUP(C20,'[2]Бег 600м'!$C$1:$G$246,5,0),0)</f>
        <v>2,05,8</v>
      </c>
      <c r="O20" s="136">
        <f>IFERROR(IFERROR(VLOOKUP(N20,'[2]табл для мал'!$J$2:$K$181,2,0),VLOOKUP(N20,'[2]табл для мал'!$J$2:$K$181,2,1)-1),0)</f>
        <v>34</v>
      </c>
      <c r="P20" s="136">
        <f>G20+I20+K20+M20+S23+O20</f>
        <v>113</v>
      </c>
      <c r="Q20" s="136" t="s">
        <v>79</v>
      </c>
      <c r="R20" s="253" t="str">
        <f>VLOOKUP(C20,[2]Поток!$C$2:$F$182,4)</f>
        <v>Шевелева Ю.А.</v>
      </c>
    </row>
    <row r="21" spans="1:18" x14ac:dyDescent="0.25">
      <c r="A21" s="141">
        <v>19</v>
      </c>
      <c r="B21" s="200">
        <v>464</v>
      </c>
      <c r="C21" s="146" t="s">
        <v>243</v>
      </c>
      <c r="D21" s="159">
        <v>41547</v>
      </c>
      <c r="E21" s="150" t="s">
        <v>21</v>
      </c>
      <c r="F21" s="251">
        <f>VLOOKUP(C21,'[2]Бег 60м'!$C$4:$G$190,5,0)</f>
        <v>9.1</v>
      </c>
      <c r="G21" s="141">
        <f>IFERROR(IF(F21=0,0,MATCH(F21,'[2]табл для мал'!B$2:B$180,0)),0)</f>
        <v>39</v>
      </c>
      <c r="H21" s="136">
        <f>IFERROR(VLOOKUP(C21,[2]ИтВысота!$C$1:$G$35,5,0),0)</f>
        <v>0</v>
      </c>
      <c r="I21" s="141">
        <f>IFERROR(IF(H21=0,0,MATCH(H21,'[2]табл для мал'!E$2:E$180,0)),0)</f>
        <v>0</v>
      </c>
      <c r="J21" s="136">
        <f>IFERROR(VLOOKUP(C21,[2]Длина!$C$2:$I$162,7,0),0)</f>
        <v>416</v>
      </c>
      <c r="K21" s="141">
        <f>IFERROR(IF(J21=0,0,MATCH(J21,'[2]табл для мал'!F$2:F$180,1)),0)</f>
        <v>40</v>
      </c>
      <c r="L21" s="252">
        <f>IFERROR(VLOOKUP(C21,#REF!,5,0),0)</f>
        <v>0</v>
      </c>
      <c r="M21" s="136">
        <f>IFERROR(IF(L21=0,0,MATCH(L21,'[2]табл для мал'!G$2:G$180,1)),0)</f>
        <v>0</v>
      </c>
      <c r="N21" s="136" t="str">
        <f>IFERROR(VLOOKUP(C21,'[2]Бег 600м'!$C$1:$G$246,5,0),0)</f>
        <v>2,05,8</v>
      </c>
      <c r="O21" s="136">
        <f>IFERROR(IFERROR(VLOOKUP(N21,'[2]табл для мал'!$J$2:$K$181,2,0),VLOOKUP(N21,'[2]табл для мал'!$J$2:$K$181,2,1)-1),0)</f>
        <v>34</v>
      </c>
      <c r="P21" s="136">
        <f>G21+I21+K21+M21+S24+O21</f>
        <v>113</v>
      </c>
      <c r="Q21" s="136" t="s">
        <v>79</v>
      </c>
      <c r="R21" s="253" t="str">
        <f>VLOOKUP(C21,[2]Поток!$C$2:$F$182,4)</f>
        <v>Шевелева Ю.А.</v>
      </c>
    </row>
    <row r="22" spans="1:18" x14ac:dyDescent="0.25">
      <c r="A22" s="141">
        <v>20</v>
      </c>
      <c r="B22" s="172">
        <v>199</v>
      </c>
      <c r="C22" s="160" t="s">
        <v>262</v>
      </c>
      <c r="D22" s="161">
        <v>41912</v>
      </c>
      <c r="E22" s="150" t="s">
        <v>21</v>
      </c>
      <c r="F22" s="251">
        <f>VLOOKUP(C22,'[2]Бег 60м'!$C$4:$G$190,5,0)</f>
        <v>9.6999999999999993</v>
      </c>
      <c r="G22" s="136">
        <f>IFERROR(IF(F22=0,0,MATCH(F22,'[2]табл для мал'!B$2:B$180,0)),0)</f>
        <v>27</v>
      </c>
      <c r="H22" s="136">
        <f>IFERROR(VLOOKUP(C22,[2]ИтВысота!$C$1:$G$35,5,0),0)</f>
        <v>0</v>
      </c>
      <c r="I22" s="136">
        <f>IFERROR(IF(H22=0,0,MATCH(H22,'[2]табл для мал'!E$2:E$180,0)),0)</f>
        <v>0</v>
      </c>
      <c r="J22" s="136">
        <f>IFERROR(VLOOKUP(C22,[2]Длина!$C$2:$I$162,7,0),0)</f>
        <v>434</v>
      </c>
      <c r="K22" s="136">
        <f>IFERROR(IF(J22=0,0,MATCH(J22,'[2]табл для мал'!F$2:F$180,1)),0)</f>
        <v>45</v>
      </c>
      <c r="L22" s="252">
        <f>IFERROR(VLOOKUP(C22,#REF!,5,0),0)</f>
        <v>0</v>
      </c>
      <c r="M22" s="136">
        <f>IFERROR(IF(L22=0,0,MATCH(L22,'[2]табл для мал'!G$2:G$180,1)),0)</f>
        <v>0</v>
      </c>
      <c r="N22" s="136" t="str">
        <f>IFERROR(VLOOKUP(C22,'[2]Бег 600м'!$C$1:$G$246,5,0),0)</f>
        <v>2,00,2</v>
      </c>
      <c r="O22" s="136">
        <f>IFERROR(IFERROR(VLOOKUP(N22,'[2]табл для мал'!$J$2:$K$181,2,0),VLOOKUP(N22,'[2]табл для мал'!$J$2:$K$181,2,1)-1),0)</f>
        <v>41</v>
      </c>
      <c r="P22" s="136">
        <f>G22+I22+K22+M22+S25+O22</f>
        <v>113</v>
      </c>
      <c r="Q22" s="136" t="s">
        <v>79</v>
      </c>
      <c r="R22" s="253" t="str">
        <f>VLOOKUP(C22,[2]Поток!$C$2:$F$182,4)</f>
        <v>Левченко И.А.</v>
      </c>
    </row>
    <row r="23" spans="1:18" x14ac:dyDescent="0.25">
      <c r="A23" s="141">
        <v>21</v>
      </c>
      <c r="B23" s="172">
        <v>6</v>
      </c>
      <c r="C23" s="160" t="s">
        <v>244</v>
      </c>
      <c r="D23" s="161">
        <v>41591</v>
      </c>
      <c r="E23" s="148" t="s">
        <v>24</v>
      </c>
      <c r="F23" s="251">
        <f>VLOOKUP(C23,'[2]Бег 60м'!$C$4:$G$190,5,0)</f>
        <v>9.1999999999999993</v>
      </c>
      <c r="G23" s="136">
        <f>IFERROR(IF(F23=0,0,MATCH(F23,'[2]табл для мал'!B$2:B$180,0)),0)</f>
        <v>37</v>
      </c>
      <c r="H23" s="136">
        <f>IFERROR(VLOOKUP(C23,[2]ИтВысота!$C$1:$G$35,5,0),0)</f>
        <v>0</v>
      </c>
      <c r="I23" s="136">
        <f>IFERROR(IF(H23=0,0,MATCH(H23,'[2]табл для мал'!E$2:E$180,0)),0)</f>
        <v>0</v>
      </c>
      <c r="J23" s="136">
        <f>IFERROR(VLOOKUP(C23,[2]Длина!$C$2:$I$162,7,0),0)</f>
        <v>400</v>
      </c>
      <c r="K23" s="136">
        <f>IFERROR(IF(J23=0,0,MATCH(J23,'[2]табл для мал'!F$2:F$180,1)),0)</f>
        <v>35</v>
      </c>
      <c r="L23" s="252">
        <f>IFERROR(VLOOKUP(C23,#REF!,5,0),0)</f>
        <v>0</v>
      </c>
      <c r="M23" s="136">
        <f>IFERROR(IF(L23=0,0,MATCH(L23,'[2]табл для мал'!G$2:G$180,1)),0)</f>
        <v>0</v>
      </c>
      <c r="N23" s="136" t="str">
        <f>IFERROR(VLOOKUP(C23,'[2]Бег 600м'!$C$1:$G$246,5,0),0)</f>
        <v>1,53,4</v>
      </c>
      <c r="O23" s="136">
        <f>IFERROR(IFERROR(VLOOKUP(N23,'[2]табл для мал'!$J$2:$K$181,2,0),VLOOKUP(N23,'[2]табл для мал'!$J$2:$K$181,2,1)-1),0)</f>
        <v>51</v>
      </c>
      <c r="P23" s="136">
        <f>G23+I23+K23+M23+S49+O23</f>
        <v>123</v>
      </c>
      <c r="Q23" s="136" t="s">
        <v>79</v>
      </c>
      <c r="R23" s="253" t="str">
        <f>VLOOKUP(C23,[2]Поток!$C$2:$F$182,4)</f>
        <v>Клейн А.В.</v>
      </c>
    </row>
    <row r="24" spans="1:18" x14ac:dyDescent="0.25">
      <c r="A24" s="141">
        <v>22</v>
      </c>
      <c r="B24" s="172">
        <v>54</v>
      </c>
      <c r="C24" s="160" t="s">
        <v>249</v>
      </c>
      <c r="D24" s="161">
        <v>41704</v>
      </c>
      <c r="E24" s="150" t="s">
        <v>21</v>
      </c>
      <c r="F24" s="251">
        <f>VLOOKUP(C24,'[2]Бег 60м'!$C$4:$G$190,5,0)</f>
        <v>9.4</v>
      </c>
      <c r="G24" s="136">
        <f>IFERROR(IF(F24=0,0,MATCH(F24,'[2]табл для мал'!B$2:B$180,0)),0)</f>
        <v>33</v>
      </c>
      <c r="H24" s="136">
        <f>IFERROR(VLOOKUP(C24,[2]ИтВысота!$C$1:$G$35,5,0),0)</f>
        <v>0</v>
      </c>
      <c r="I24" s="136">
        <f>IFERROR(IF(H24=0,0,MATCH(H24,'[2]табл для мал'!E$2:E$180,0)),0)</f>
        <v>0</v>
      </c>
      <c r="J24" s="136">
        <f>IFERROR(VLOOKUP(C24,[2]Длина!$C$2:$I$162,7,0),0)</f>
        <v>408</v>
      </c>
      <c r="K24" s="136">
        <f>IFERROR(IF(J24=0,0,MATCH(J24,'[2]табл для мал'!F$2:F$180,1)),0)</f>
        <v>37</v>
      </c>
      <c r="L24" s="252">
        <f>IFERROR(VLOOKUP(C24,#REF!,5,0),0)</f>
        <v>0</v>
      </c>
      <c r="M24" s="136">
        <f>IFERROR(IF(L24=0,0,MATCH(L24,'[2]табл для мал'!G$2:G$180,1)),0)</f>
        <v>0</v>
      </c>
      <c r="N24" s="136" t="str">
        <f>IFERROR(VLOOKUP(C24,'[2]Бег 600м'!$C$1:$G$246,5,0),0)</f>
        <v>2,08,5</v>
      </c>
      <c r="O24" s="136">
        <f>IFERROR(IFERROR(VLOOKUP(N24,'[2]табл для мал'!$J$2:$K$181,2,0),VLOOKUP(N24,'[2]табл для мал'!$J$2:$K$181,2,1)-1),0)</f>
        <v>31</v>
      </c>
      <c r="P24" s="136">
        <f>G24+I24+K24+M24+S27+O24</f>
        <v>101</v>
      </c>
      <c r="Q24" s="136" t="s">
        <v>79</v>
      </c>
      <c r="R24" s="253" t="str">
        <f>VLOOKUP(C24,[2]Поток!$C$2:$F$182,4)</f>
        <v>Белозерова Н.Г.</v>
      </c>
    </row>
    <row r="25" spans="1:18" x14ac:dyDescent="0.25">
      <c r="A25" s="141">
        <v>23</v>
      </c>
      <c r="B25" s="200">
        <v>11</v>
      </c>
      <c r="C25" s="256" t="s">
        <v>252</v>
      </c>
      <c r="D25" s="149">
        <v>41679</v>
      </c>
      <c r="E25" s="150" t="s">
        <v>61</v>
      </c>
      <c r="F25" s="251">
        <f>VLOOKUP(C25,'[2]Бег 60м'!$C$4:$G$190,5,0)</f>
        <v>9.5</v>
      </c>
      <c r="G25" s="136">
        <f>IFERROR(IF(F25=0,0,MATCH(F25,'[2]табл для мал'!B$2:B$180,0)),0)</f>
        <v>31</v>
      </c>
      <c r="H25" s="136">
        <f>IFERROR(VLOOKUP(C25,[2]ИтВысота!$C$1:$G$35,5,0),0)</f>
        <v>139</v>
      </c>
      <c r="I25" s="136">
        <f>IFERROR(IF(H25=0,0,MATCH(H25,'[2]табл для мал'!E$2:E$180,0)),0)</f>
        <v>48</v>
      </c>
      <c r="J25" s="136">
        <f>IFERROR(VLOOKUP(C25,[2]Длина!$C$2:$I$162,7,0),0)</f>
        <v>0</v>
      </c>
      <c r="K25" s="136">
        <f>IFERROR(IF(J25=0,0,MATCH(J25,'[2]табл для мал'!F$2:F$180,1)),0)</f>
        <v>0</v>
      </c>
      <c r="L25" s="252">
        <f>IFERROR(VLOOKUP(C25,#REF!,5,0),0)</f>
        <v>0</v>
      </c>
      <c r="M25" s="136">
        <f>IFERROR(IF(L25=0,0,MATCH(L25,'[2]табл для мал'!G$2:G$180,1)),0)</f>
        <v>0</v>
      </c>
      <c r="N25" s="136" t="str">
        <f>IFERROR(VLOOKUP(C25,'[2]Бег 600м'!$C$1:$G$246,5,0),0)</f>
        <v>2,18,2</v>
      </c>
      <c r="O25" s="136">
        <f>IFERROR(IFERROR(VLOOKUP(N25,'[2]табл для мал'!$J$2:$K$181,2,0),VLOOKUP(N25,'[2]табл для мал'!$J$2:$K$181,2,1)-1),0)</f>
        <v>21</v>
      </c>
      <c r="P25" s="136">
        <f>G25+I25+K25+M25+S28+O25</f>
        <v>100</v>
      </c>
      <c r="Q25" s="136" t="s">
        <v>79</v>
      </c>
      <c r="R25" s="253" t="str">
        <f>VLOOKUP(C25,[2]Поток!$C$2:$F$182,4)</f>
        <v>Кленова Т.Н</v>
      </c>
    </row>
    <row r="26" spans="1:18" x14ac:dyDescent="0.25">
      <c r="A26" s="141">
        <v>24</v>
      </c>
      <c r="B26" s="172">
        <v>434</v>
      </c>
      <c r="C26" s="160" t="s">
        <v>254</v>
      </c>
      <c r="D26" s="161">
        <v>41536</v>
      </c>
      <c r="E26" s="150" t="s">
        <v>21</v>
      </c>
      <c r="F26" s="251">
        <f>VLOOKUP(C26,'[2]Бег 60м'!$C$4:$G$190,5,0)</f>
        <v>9.5</v>
      </c>
      <c r="G26" s="136">
        <f>IFERROR(IF(F26=0,0,MATCH(F26,'[2]табл для мал'!B$2:B$180,0)),0)</f>
        <v>31</v>
      </c>
      <c r="H26" s="136">
        <f>IFERROR(VLOOKUP(C26,[2]ИтВысота!$C$1:$G$35,5,0),0)</f>
        <v>0</v>
      </c>
      <c r="I26" s="136">
        <f>IFERROR(IF(H26=0,0,MATCH(H26,'[2]табл для мал'!E$2:E$180,0)),0)</f>
        <v>0</v>
      </c>
      <c r="J26" s="136">
        <f>IFERROR(VLOOKUP(C26,[2]Длина!$C$2:$I$162,7,0),0)</f>
        <v>392</v>
      </c>
      <c r="K26" s="136">
        <f>IFERROR(IF(J26=0,0,MATCH(J26,'[2]табл для мал'!F$2:F$180,1)),0)</f>
        <v>32</v>
      </c>
      <c r="L26" s="252">
        <f>IFERROR(VLOOKUP(C26,#REF!,5,0),0)</f>
        <v>0</v>
      </c>
      <c r="M26" s="136">
        <f>IFERROR(IF(L26=0,0,MATCH(L26,'[2]табл для мал'!G$2:G$180,1)),0)</f>
        <v>0</v>
      </c>
      <c r="N26" s="136" t="str">
        <f>IFERROR(VLOOKUP(C26,'[2]Бег 600м'!$C$1:$G$246,5,0),0)</f>
        <v>2,03,3</v>
      </c>
      <c r="O26" s="136">
        <f>IFERROR(IFERROR(VLOOKUP(N26,'[2]табл для мал'!$J$2:$K$181,2,0),VLOOKUP(N26,'[2]табл для мал'!$J$2:$K$181,2,1)-1),0)</f>
        <v>37</v>
      </c>
      <c r="P26" s="136">
        <f>G26+I26+K26+M26+S52+O26</f>
        <v>100</v>
      </c>
      <c r="Q26" s="136" t="s">
        <v>79</v>
      </c>
      <c r="R26" s="253" t="str">
        <f>VLOOKUP(C26,[2]Поток!$C$2:$F$182,4)</f>
        <v>Левченко И.А.</v>
      </c>
    </row>
    <row r="27" spans="1:18" x14ac:dyDescent="0.25">
      <c r="A27" s="141">
        <v>25</v>
      </c>
      <c r="B27" s="172">
        <v>106</v>
      </c>
      <c r="C27" s="257" t="s">
        <v>269</v>
      </c>
      <c r="D27" s="161">
        <v>41888</v>
      </c>
      <c r="E27" s="150" t="s">
        <v>229</v>
      </c>
      <c r="F27" s="251">
        <f>VLOOKUP(C27,'[2]Бег 60м'!$C$4:$G$190,5,0)</f>
        <v>9.8000000000000007</v>
      </c>
      <c r="G27" s="136">
        <f>IFERROR(IF(F27=0,0,MATCH(F27,'[2]табл для мал'!B$2:B$180,0)),0)</f>
        <v>25</v>
      </c>
      <c r="H27" s="136">
        <f>IFERROR(VLOOKUP(C27,[2]ИтВысота!$C$1:$G$35,5,0),0)</f>
        <v>0</v>
      </c>
      <c r="I27" s="136">
        <f>IFERROR(IF(H27=0,0,MATCH(H27,'[2]табл для мал'!E$2:E$180,0)),0)</f>
        <v>0</v>
      </c>
      <c r="J27" s="136">
        <f>IFERROR(VLOOKUP(C27,[2]Длина!$C$2:$I$162,7,0),0)</f>
        <v>385</v>
      </c>
      <c r="K27" s="136">
        <f>IFERROR(IF(J27=0,0,MATCH(J27,'[2]табл для мал'!F$2:F$180,1)),0)</f>
        <v>30</v>
      </c>
      <c r="L27" s="252">
        <f>IFERROR(VLOOKUP(C27,#REF!,5,0),0)</f>
        <v>0</v>
      </c>
      <c r="M27" s="136">
        <f>IFERROR(IF(L27=0,0,MATCH(L27,'[2]табл для мал'!G$2:G$180,1)),0)</f>
        <v>0</v>
      </c>
      <c r="N27" s="136" t="str">
        <f>IFERROR(VLOOKUP(C27,'[2]Бег 600м'!$C$1:$G$246,5,0),0)</f>
        <v>1,58,8</v>
      </c>
      <c r="O27" s="136">
        <f>IFERROR(IFERROR(VLOOKUP(N27,'[2]табл для мал'!$J$2:$K$181,2,0),VLOOKUP(N27,'[2]табл для мал'!$J$2:$K$181,2,1)-1),0)</f>
        <v>43</v>
      </c>
      <c r="P27" s="136">
        <f>G27+I27+K27+M27+S30+O27</f>
        <v>98</v>
      </c>
      <c r="Q27" s="136" t="s">
        <v>79</v>
      </c>
      <c r="R27" s="253" t="str">
        <f>VLOOKUP(C27,[2]Поток!$C$2:$F$182,4)</f>
        <v>Вакулов С.Э.</v>
      </c>
    </row>
    <row r="28" spans="1:18" x14ac:dyDescent="0.25">
      <c r="A28" s="141">
        <v>26</v>
      </c>
      <c r="B28" s="172">
        <v>3</v>
      </c>
      <c r="C28" s="160" t="s">
        <v>247</v>
      </c>
      <c r="D28" s="161">
        <v>41654</v>
      </c>
      <c r="E28" s="150" t="s">
        <v>61</v>
      </c>
      <c r="F28" s="251">
        <f>VLOOKUP(C28,'[2]Бег 60м'!$C$4:$G$190,5,0)</f>
        <v>9.3000000000000007</v>
      </c>
      <c r="G28" s="136">
        <f>IFERROR(IF(F28=0,0,MATCH(F28,'[2]табл для мал'!B$2:B$180,0)),0)</f>
        <v>35</v>
      </c>
      <c r="H28" s="136">
        <f>IFERROR(VLOOKUP(C28,[2]ИтВысота!$C$1:$G$35,5,0),0)</f>
        <v>0</v>
      </c>
      <c r="I28" s="136">
        <f>IFERROR(IF(H28=0,0,MATCH(H28,'[2]табл для мал'!E$2:E$180,0)),0)</f>
        <v>0</v>
      </c>
      <c r="J28" s="136">
        <f>IFERROR(VLOOKUP(C28,[2]Длина!$C$2:$I$162,7,0),0)</f>
        <v>403</v>
      </c>
      <c r="K28" s="136">
        <f>IFERROR(IF(J28=0,0,MATCH(J28,'[2]табл для мал'!F$2:F$180,1)),0)</f>
        <v>36</v>
      </c>
      <c r="L28" s="252">
        <f>IFERROR(VLOOKUP(C28,#REF!,5,0),0)</f>
        <v>0</v>
      </c>
      <c r="M28" s="136">
        <f>IFERROR(IF(L28=0,0,MATCH(L28,'[2]табл для мал'!G$2:G$180,1)),0)</f>
        <v>0</v>
      </c>
      <c r="N28" s="136" t="str">
        <f>IFERROR(VLOOKUP(C28,'[2]Бег 600м'!$C$1:$G$246,5,0),0)</f>
        <v>2,13,1</v>
      </c>
      <c r="O28" s="136">
        <f>IFERROR(IFERROR(VLOOKUP(N28,'[2]табл для мал'!$J$2:$K$181,2,0),VLOOKUP(N28,'[2]табл для мал'!$J$2:$K$181,2,1)-1),0)</f>
        <v>26</v>
      </c>
      <c r="P28" s="136">
        <f>G28+I28+K28+M28+S31+O28</f>
        <v>97</v>
      </c>
      <c r="Q28" s="136" t="s">
        <v>79</v>
      </c>
      <c r="R28" s="253" t="str">
        <f>VLOOKUP(C28,[2]Поток!$C$2:$F$182,4)</f>
        <v>Кленова Т.Н</v>
      </c>
    </row>
    <row r="29" spans="1:18" x14ac:dyDescent="0.25">
      <c r="A29" s="141">
        <v>27</v>
      </c>
      <c r="B29" s="200">
        <v>590</v>
      </c>
      <c r="C29" s="146" t="s">
        <v>246</v>
      </c>
      <c r="D29" s="159">
        <v>41390</v>
      </c>
      <c r="E29" s="150" t="s">
        <v>21</v>
      </c>
      <c r="F29" s="251">
        <f>VLOOKUP(C29,'[2]Бег 60м'!$C$4:$G$190,5,0)</f>
        <v>9.3000000000000007</v>
      </c>
      <c r="G29" s="136">
        <f>IFERROR(IF(F29=0,0,MATCH(F29,'[2]табл для мал'!B$2:B$180,0)),0)</f>
        <v>35</v>
      </c>
      <c r="H29" s="136">
        <f>IFERROR(VLOOKUP(C29,[2]ИтВысота!$C$1:$G$35,5,0),0)</f>
        <v>0</v>
      </c>
      <c r="I29" s="136">
        <f>IFERROR(IF(H29=0,0,MATCH(H29,'[2]табл для мал'!E$2:E$180,0)),0)</f>
        <v>0</v>
      </c>
      <c r="J29" s="136">
        <f>IFERROR(VLOOKUP(C29,[2]Длина!$C$2:$I$162,7,0),0)</f>
        <v>367</v>
      </c>
      <c r="K29" s="136">
        <f>IFERROR(IF(J29=0,0,MATCH(J29,'[2]табл для мал'!F$2:F$180,1)),0)</f>
        <v>25</v>
      </c>
      <c r="L29" s="252">
        <f>IFERROR(VLOOKUP(C29,#REF!,5,0),0)</f>
        <v>0</v>
      </c>
      <c r="M29" s="136">
        <f>IFERROR(IF(L29=0,0,MATCH(L29,'[2]табл для мал'!G$2:G$180,1)),0)</f>
        <v>0</v>
      </c>
      <c r="N29" s="136" t="str">
        <f>IFERROR(VLOOKUP(C29,'[2]Бег 600м'!$C$1:$G$246,5,0),0)</f>
        <v>2,03,4</v>
      </c>
      <c r="O29" s="136">
        <f>IFERROR(IFERROR(VLOOKUP(N29,'[2]табл для мал'!$J$2:$K$181,2,0),VLOOKUP(N29,'[2]табл для мал'!$J$2:$K$181,2,1)-1),0)</f>
        <v>37</v>
      </c>
      <c r="P29" s="136">
        <f>G29+I29+K29+M29+S32+O29</f>
        <v>97</v>
      </c>
      <c r="Q29" s="136" t="s">
        <v>79</v>
      </c>
      <c r="R29" s="253" t="str">
        <f>VLOOKUP(C29,[2]Поток!$C$2:$F$182,4)</f>
        <v>Шевелева Ю.А.</v>
      </c>
    </row>
    <row r="30" spans="1:18" x14ac:dyDescent="0.25">
      <c r="A30" s="141">
        <v>28</v>
      </c>
      <c r="B30" s="172">
        <v>78</v>
      </c>
      <c r="C30" s="146" t="s">
        <v>241</v>
      </c>
      <c r="D30" s="147">
        <v>41477</v>
      </c>
      <c r="E30" s="148" t="s">
        <v>18</v>
      </c>
      <c r="F30" s="251">
        <f>VLOOKUP(C30,'[2]Бег 60м'!$C$4:$G$190,5,0)</f>
        <v>9</v>
      </c>
      <c r="G30" s="136">
        <f>IFERROR(IF(F30=0,0,MATCH(F30,'[2]табл для мал'!B$2:B$180,0)),0)</f>
        <v>41</v>
      </c>
      <c r="H30" s="136">
        <f>IFERROR(VLOOKUP(C30,[2]ИтВысота!$C$1:$G$35,5,0),0)</f>
        <v>0</v>
      </c>
      <c r="I30" s="136">
        <f>IFERROR(IF(H30=0,0,MATCH(H30,'[2]табл для мал'!E$2:E$180,0)),0)</f>
        <v>0</v>
      </c>
      <c r="J30" s="136">
        <f>IFERROR(VLOOKUP(C30,[2]Длина!$C$2:$I$162,7,0),0)</f>
        <v>427</v>
      </c>
      <c r="K30" s="136">
        <f>IFERROR(IF(J30=0,0,MATCH(J30,'[2]табл для мал'!F$2:F$180,1)),0)</f>
        <v>43</v>
      </c>
      <c r="L30" s="252">
        <f>IFERROR(VLOOKUP(C30,#REF!,5,0),0)</f>
        <v>0</v>
      </c>
      <c r="M30" s="136">
        <f>IFERROR(IF(L30=0,0,MATCH(L30,'[2]табл для мал'!G$2:G$180,1)),0)</f>
        <v>0</v>
      </c>
      <c r="N30" s="136" t="str">
        <f>IFERROR(VLOOKUP(C30,'[2]Бег 600м'!$C$1:$G$246,5,0),0)</f>
        <v>2,30,8</v>
      </c>
      <c r="O30" s="136">
        <f>IFERROR(IFERROR(VLOOKUP(N30,'[2]табл для мал'!$J$2:$K$181,2,0),VLOOKUP(N30,'[2]табл для мал'!$J$2:$K$181,2,1)-1),0)</f>
        <v>9</v>
      </c>
      <c r="P30" s="136">
        <f>G30+I30+K30+M30+S33+O30</f>
        <v>93</v>
      </c>
      <c r="Q30" s="136" t="s">
        <v>79</v>
      </c>
      <c r="R30" s="253" t="str">
        <f>VLOOKUP(C30,[2]Поток!$C$2:$F$182,4)</f>
        <v>Сивкова Е.В.</v>
      </c>
    </row>
    <row r="31" spans="1:18" x14ac:dyDescent="0.25">
      <c r="A31" s="141">
        <v>29</v>
      </c>
      <c r="B31" s="172">
        <v>208</v>
      </c>
      <c r="C31" s="238" t="s">
        <v>256</v>
      </c>
      <c r="D31" s="156">
        <v>41880</v>
      </c>
      <c r="E31" s="150" t="s">
        <v>21</v>
      </c>
      <c r="F31" s="251">
        <f>VLOOKUP(C31,'[2]Бег 60м'!$C$4:$G$190,5,0)</f>
        <v>9.6</v>
      </c>
      <c r="G31" s="136">
        <f>IFERROR(IF(F31=0,0,MATCH(F31,'[2]табл для мал'!B$2:B$180,0)),0)</f>
        <v>29</v>
      </c>
      <c r="H31" s="136">
        <f>IFERROR(VLOOKUP(C31,[2]ИтВысота!$C$1:$G$35,5,0),0)</f>
        <v>0</v>
      </c>
      <c r="I31" s="136">
        <f>IFERROR(IF(H31=0,0,MATCH(H31,'[2]табл для мал'!E$2:E$180,0)),0)</f>
        <v>0</v>
      </c>
      <c r="J31" s="136">
        <f>IFERROR(VLOOKUP(C31,[2]Длина!$C$2:$I$162,7,0),0)</f>
        <v>394</v>
      </c>
      <c r="K31" s="136">
        <f>IFERROR(IF(J31=0,0,MATCH(J31,'[2]табл для мал'!F$2:F$180,1)),0)</f>
        <v>33</v>
      </c>
      <c r="L31" s="252">
        <f>IFERROR(VLOOKUP(C31,#REF!,5,0),0)</f>
        <v>0</v>
      </c>
      <c r="M31" s="136">
        <f>IFERROR(IF(L31=0,0,MATCH(L31,'[2]табл для мал'!G$2:G$180,1)),0)</f>
        <v>0</v>
      </c>
      <c r="N31" s="136" t="str">
        <f>IFERROR(VLOOKUP(C31,'[2]Бег 600м'!$C$1:$G$246,5,0),0)</f>
        <v>2,09,4</v>
      </c>
      <c r="O31" s="136">
        <f>IFERROR(IFERROR(VLOOKUP(N31,'[2]табл для мал'!$J$2:$K$181,2,0),VLOOKUP(N31,'[2]табл для мал'!$J$2:$K$181,2,1)-1),0)</f>
        <v>30</v>
      </c>
      <c r="P31" s="136">
        <f>G31+I31+K31+M31+S57+O31</f>
        <v>92</v>
      </c>
      <c r="Q31" s="136" t="s">
        <v>79</v>
      </c>
      <c r="R31" s="253" t="str">
        <f>VLOOKUP(C31,[2]Поток!$C$2:$F$182,4)</f>
        <v>Шевелева Ю.А.</v>
      </c>
    </row>
    <row r="32" spans="1:18" x14ac:dyDescent="0.25">
      <c r="A32" s="141">
        <v>30</v>
      </c>
      <c r="B32" s="200">
        <v>12</v>
      </c>
      <c r="C32" s="237" t="s">
        <v>250</v>
      </c>
      <c r="D32" s="147">
        <v>41697</v>
      </c>
      <c r="E32" s="148" t="s">
        <v>18</v>
      </c>
      <c r="F32" s="251">
        <f>VLOOKUP(C32,'[2]Бег 60м'!$C$4:$G$190,5,0)</f>
        <v>9.4</v>
      </c>
      <c r="G32" s="136">
        <f>IFERROR(IF(F32=0,0,MATCH(F32,'[2]табл для мал'!B$2:B$180,0)),0)</f>
        <v>33</v>
      </c>
      <c r="H32" s="136">
        <f>IFERROR(VLOOKUP(C32,[2]ИтВысота!$C$1:$G$35,5,0),0)</f>
        <v>0</v>
      </c>
      <c r="I32" s="136">
        <f>IFERROR(IF(H32=0,0,MATCH(H32,'[2]табл для мал'!E$2:E$180,0)),0)</f>
        <v>0</v>
      </c>
      <c r="J32" s="136">
        <f>IFERROR(VLOOKUP(C32,[2]Длина!$C$2:$I$162,7,0),0)</f>
        <v>379</v>
      </c>
      <c r="K32" s="136">
        <f>IFERROR(IF(J32=0,0,MATCH(J32,'[2]табл для мал'!F$2:F$180,1)),0)</f>
        <v>28</v>
      </c>
      <c r="L32" s="252">
        <f>IFERROR(VLOOKUP(C32,#REF!,5,0),0)</f>
        <v>0</v>
      </c>
      <c r="M32" s="136">
        <f>IFERROR(IF(L32=0,0,MATCH(L32,'[2]табл для мал'!G$2:G$180,1)),0)</f>
        <v>0</v>
      </c>
      <c r="N32" s="136" t="str">
        <f>IFERROR(VLOOKUP(C32,'[2]Бег 600м'!$C$1:$G$246,5,0),0)</f>
        <v>2,11,7</v>
      </c>
      <c r="O32" s="136">
        <f>IFERROR(IFERROR(VLOOKUP(N32,'[2]табл для мал'!$J$2:$K$181,2,0),VLOOKUP(N32,'[2]табл для мал'!$J$2:$K$181,2,1)-1),0)</f>
        <v>28</v>
      </c>
      <c r="P32" s="136">
        <f>G32+I32+K32+M32+S35+O32</f>
        <v>89</v>
      </c>
      <c r="Q32" s="136" t="s">
        <v>79</v>
      </c>
      <c r="R32" s="253" t="str">
        <f>VLOOKUP(C32,[2]Поток!$C$2:$F$182,4)</f>
        <v>Будовских С.В.; Будовских Н.В.</v>
      </c>
    </row>
    <row r="33" spans="1:18" x14ac:dyDescent="0.25">
      <c r="A33" s="141">
        <v>31</v>
      </c>
      <c r="B33" s="200">
        <v>52</v>
      </c>
      <c r="C33" s="150" t="s">
        <v>257</v>
      </c>
      <c r="D33" s="149">
        <v>41459</v>
      </c>
      <c r="E33" s="150" t="s">
        <v>21</v>
      </c>
      <c r="F33" s="251">
        <f>VLOOKUP(C33,'[2]Бег 60м'!$C$4:$G$190,5,0)</f>
        <v>9.6</v>
      </c>
      <c r="G33" s="136">
        <f>IFERROR(IF(F33=0,0,MATCH(F33,'[2]табл для мал'!B$2:B$180,0)),0)</f>
        <v>29</v>
      </c>
      <c r="H33" s="136">
        <f>IFERROR(VLOOKUP(C33,[2]ИтВысота!$C$1:$G$35,5,0),0)</f>
        <v>0</v>
      </c>
      <c r="I33" s="136">
        <f>IFERROR(IF(H33=0,0,MATCH(H33,'[2]табл для мал'!E$2:E$180,0)),0)</f>
        <v>0</v>
      </c>
      <c r="J33" s="136">
        <f>IFERROR(VLOOKUP(C33,[2]Длина!$C$2:$I$162,7,0),0)</f>
        <v>388</v>
      </c>
      <c r="K33" s="136">
        <f>IFERROR(IF(J33=0,0,MATCH(J33,'[2]табл для мал'!F$2:F$180,1)),0)</f>
        <v>31</v>
      </c>
      <c r="L33" s="252">
        <f>IFERROR(VLOOKUP(C33,#REF!,5,0),0)</f>
        <v>0</v>
      </c>
      <c r="M33" s="136">
        <f>IFERROR(IF(L33=0,0,MATCH(L33,'[2]табл для мал'!G$2:G$180,1)),0)</f>
        <v>0</v>
      </c>
      <c r="N33" s="136" t="str">
        <f>IFERROR(VLOOKUP(C33,'[2]Бег 600м'!$C$1:$G$246,5,0),0)</f>
        <v>2,11,8</v>
      </c>
      <c r="O33" s="136">
        <f>IFERROR(IFERROR(VLOOKUP(N33,'[2]табл для мал'!$J$2:$K$181,2,0),VLOOKUP(N33,'[2]табл для мал'!$J$2:$K$181,2,1)-1),0)</f>
        <v>28</v>
      </c>
      <c r="P33" s="136">
        <f>G33+I33+K33+M33+S59+O33</f>
        <v>88</v>
      </c>
      <c r="Q33" s="136" t="s">
        <v>79</v>
      </c>
      <c r="R33" s="253" t="str">
        <f>VLOOKUP(C33,[2]Поток!$C$2:$F$182,4)</f>
        <v>Сородоенко А.А.</v>
      </c>
    </row>
    <row r="34" spans="1:18" x14ac:dyDescent="0.25">
      <c r="A34" s="141">
        <v>32</v>
      </c>
      <c r="B34" s="200">
        <v>225</v>
      </c>
      <c r="C34" s="237" t="s">
        <v>259</v>
      </c>
      <c r="D34" s="147">
        <v>41809</v>
      </c>
      <c r="E34" s="148" t="s">
        <v>18</v>
      </c>
      <c r="F34" s="251">
        <f>VLOOKUP(C34,'[2]Бег 60м'!$C$4:$G$190,5,0)</f>
        <v>9.6</v>
      </c>
      <c r="G34" s="136">
        <f>IFERROR(IF(F34=0,0,MATCH(F34,'[2]табл для мал'!B$2:B$180,0)),0)</f>
        <v>29</v>
      </c>
      <c r="H34" s="136">
        <f>IFERROR(VLOOKUP(C34,[2]ИтВысота!$C$1:$G$35,5,0),0)</f>
        <v>0</v>
      </c>
      <c r="I34" s="136">
        <f>IFERROR(IF(H34=0,0,MATCH(H34,'[2]табл для мал'!E$2:E$180,0)),0)</f>
        <v>0</v>
      </c>
      <c r="J34" s="136">
        <f>IFERROR(VLOOKUP(C34,[2]Длина!$C$2:$I$162,7,0),0)</f>
        <v>367</v>
      </c>
      <c r="K34" s="136">
        <f>IFERROR(IF(J34=0,0,MATCH(J34,'[2]табл для мал'!F$2:F$180,1)),0)</f>
        <v>25</v>
      </c>
      <c r="L34" s="252">
        <f>IFERROR(VLOOKUP(C34,#REF!,5,0),0)</f>
        <v>0</v>
      </c>
      <c r="M34" s="136">
        <f>IFERROR(IF(L34=0,0,MATCH(L34,'[2]табл для мал'!G$2:G$180,1)),0)</f>
        <v>0</v>
      </c>
      <c r="N34" s="136" t="str">
        <f>IFERROR(VLOOKUP(C34,'[2]Бег 600м'!$C$1:$G$246,5,0),0)</f>
        <v>2,06,3</v>
      </c>
      <c r="O34" s="136">
        <f>IFERROR(IFERROR(VLOOKUP(N34,'[2]табл для мал'!$J$2:$K$181,2,0),VLOOKUP(N34,'[2]табл для мал'!$J$2:$K$181,2,1)-1),0)</f>
        <v>33</v>
      </c>
      <c r="P34" s="136">
        <f>G34+I34+K34+M34+S37+O34</f>
        <v>87</v>
      </c>
      <c r="Q34" s="136" t="s">
        <v>79</v>
      </c>
      <c r="R34" s="253" t="str">
        <f>VLOOKUP(C34,[2]Поток!$C$2:$F$182,4)</f>
        <v>Бруева О.В.</v>
      </c>
    </row>
    <row r="35" spans="1:18" x14ac:dyDescent="0.25">
      <c r="A35" s="141">
        <v>33</v>
      </c>
      <c r="B35" s="200">
        <v>97</v>
      </c>
      <c r="C35" s="162" t="s">
        <v>264</v>
      </c>
      <c r="D35" s="149">
        <v>41305</v>
      </c>
      <c r="E35" s="150" t="s">
        <v>28</v>
      </c>
      <c r="F35" s="251">
        <f>VLOOKUP(C35,'[2]Бег 60м'!$C$4:$G$190,5,0)</f>
        <v>9.6999999999999993</v>
      </c>
      <c r="G35" s="136">
        <f>IFERROR(IF(F35=0,0,MATCH(F35,'[2]табл для мал'!B$2:B$180,0)),0)</f>
        <v>27</v>
      </c>
      <c r="H35" s="136">
        <f>IFERROR(VLOOKUP(C35,[2]ИтВысота!$C$1:$G$35,5,0),0)</f>
        <v>0</v>
      </c>
      <c r="I35" s="136">
        <f>IFERROR(IF(H35=0,0,MATCH(H35,'[2]табл для мал'!E$2:E$180,0)),0)</f>
        <v>0</v>
      </c>
      <c r="J35" s="136">
        <f>IFERROR(VLOOKUP(C35,[2]Длина!$C$2:$I$162,7,0),0)</f>
        <v>382</v>
      </c>
      <c r="K35" s="136">
        <f>IFERROR(IF(J35=0,0,MATCH(J35,'[2]табл для мал'!F$2:F$180,1)),0)</f>
        <v>29</v>
      </c>
      <c r="L35" s="252">
        <f>IFERROR(VLOOKUP(C35,#REF!,5,0),0)</f>
        <v>0</v>
      </c>
      <c r="M35" s="136">
        <f>IFERROR(IF(L35=0,0,MATCH(L35,'[2]табл для мал'!G$2:G$180,1)),0)</f>
        <v>0</v>
      </c>
      <c r="N35" s="136" t="str">
        <f>IFERROR(VLOOKUP(C35,'[2]Бег 600м'!$C$1:$G$246,5,0),0)</f>
        <v>2,09,1</v>
      </c>
      <c r="O35" s="136">
        <f>IFERROR(IFERROR(VLOOKUP(N35,'[2]табл для мал'!$J$2:$K$181,2,0),VLOOKUP(N35,'[2]табл для мал'!$J$2:$K$181,2,1)-1),0)</f>
        <v>30</v>
      </c>
      <c r="P35" s="136">
        <f>G35+I35+K35+M35+S61+O35</f>
        <v>86</v>
      </c>
      <c r="Q35" s="136" t="s">
        <v>79</v>
      </c>
      <c r="R35" s="253" t="str">
        <f>VLOOKUP(C35,[2]Поток!$C$2:$F$182,4)</f>
        <v>Федюшкина Л.А.</v>
      </c>
    </row>
    <row r="36" spans="1:18" x14ac:dyDescent="0.25">
      <c r="A36" s="141">
        <v>34</v>
      </c>
      <c r="B36" s="200">
        <v>16</v>
      </c>
      <c r="C36" s="162" t="s">
        <v>275</v>
      </c>
      <c r="D36" s="149">
        <v>41740</v>
      </c>
      <c r="E36" s="150" t="s">
        <v>64</v>
      </c>
      <c r="F36" s="251">
        <f>VLOOKUP(C36,'[2]Бег 60м'!$C$4:$G$190,5,0)</f>
        <v>10</v>
      </c>
      <c r="G36" s="136">
        <f>IFERROR(IF(F36=0,0,MATCH(F36,'[2]табл для мал'!B$2:B$180,0)),0)</f>
        <v>21</v>
      </c>
      <c r="H36" s="136">
        <f>IFERROR(VLOOKUP(C36,[2]ИтВысота!$C$1:$G$35,5,0),0)</f>
        <v>0</v>
      </c>
      <c r="I36" s="136">
        <f>IFERROR(IF(H36=0,0,MATCH(H36,'[2]табл для мал'!E$2:E$180,0)),0)</f>
        <v>0</v>
      </c>
      <c r="J36" s="136">
        <f>IFERROR(VLOOKUP(C36,[2]Длина!$C$2:$I$162,7,0),0)</f>
        <v>390</v>
      </c>
      <c r="K36" s="136">
        <f>IFERROR(IF(J36=0,0,MATCH(J36,'[2]табл для мал'!F$2:F$180,1)),0)</f>
        <v>32</v>
      </c>
      <c r="L36" s="252">
        <f>IFERROR(VLOOKUP(C36,#REF!,5,0),0)</f>
        <v>0</v>
      </c>
      <c r="M36" s="136">
        <f>IFERROR(IF(L36=0,0,MATCH(L36,'[2]табл для мал'!G$2:G$180,1)),0)</f>
        <v>0</v>
      </c>
      <c r="N36" s="136" t="str">
        <f>IFERROR(VLOOKUP(C36,'[2]Бег 600м'!$C$1:$G$246,5,0),0)</f>
        <v>2,08,6</v>
      </c>
      <c r="O36" s="136">
        <f>IFERROR(IFERROR(VLOOKUP(N36,'[2]табл для мал'!$J$2:$K$181,2,0),VLOOKUP(N36,'[2]табл для мал'!$J$2:$K$181,2,1)-1),0)</f>
        <v>31</v>
      </c>
      <c r="P36" s="136">
        <f>G36+I36+K36+M36+S39+O36</f>
        <v>84</v>
      </c>
      <c r="Q36" s="136" t="s">
        <v>79</v>
      </c>
      <c r="R36" s="253" t="str">
        <f>VLOOKUP(C36,[2]Поток!$C$2:$F$182,4)</f>
        <v>Блещавенко Г.К.</v>
      </c>
    </row>
    <row r="37" spans="1:18" x14ac:dyDescent="0.25">
      <c r="A37" s="141">
        <v>35</v>
      </c>
      <c r="B37" s="200">
        <v>8</v>
      </c>
      <c r="C37" s="162" t="s">
        <v>245</v>
      </c>
      <c r="D37" s="149">
        <v>41688</v>
      </c>
      <c r="E37" s="150" t="s">
        <v>44</v>
      </c>
      <c r="F37" s="251">
        <f>VLOOKUP(C37,'[2]Бег 60м'!$C$4:$G$190,5,0)</f>
        <v>9.3000000000000007</v>
      </c>
      <c r="G37" s="136">
        <f>IFERROR(IF(F37=0,0,MATCH(F37,'[2]табл для мал'!B$2:B$180,0)),0)</f>
        <v>35</v>
      </c>
      <c r="H37" s="136">
        <f>IFERROR(VLOOKUP(C37,[2]ИтВысота!$C$1:$G$35,5,0),0)</f>
        <v>115</v>
      </c>
      <c r="I37" s="136">
        <f>IFERROR(IF(H37=0,0,MATCH(H37,'[2]табл для мал'!E$2:E$180,0)),0)</f>
        <v>20</v>
      </c>
      <c r="J37" s="136">
        <f>IFERROR(VLOOKUP(C37,[2]Длина!$C$2:$I$162,7,0),0)</f>
        <v>0</v>
      </c>
      <c r="K37" s="136">
        <f>IFERROR(IF(J37=0,0,MATCH(J37,'[2]табл для мал'!F$2:F$180,1)),0)</f>
        <v>0</v>
      </c>
      <c r="L37" s="252">
        <f>IFERROR(VLOOKUP(C37,#REF!,5,0),0)</f>
        <v>0</v>
      </c>
      <c r="M37" s="136">
        <f>IFERROR(IF(L37=0,0,MATCH(L37,'[2]табл для мал'!G$2:G$180,1)),0)</f>
        <v>0</v>
      </c>
      <c r="N37" s="136" t="str">
        <f>IFERROR(VLOOKUP(C37,'[2]Бег 600м'!$C$1:$G$246,5,0),0)</f>
        <v>2,12,2</v>
      </c>
      <c r="O37" s="136">
        <f>IFERROR(IFERROR(VLOOKUP(N37,'[2]табл для мал'!$J$2:$K$181,2,0),VLOOKUP(N37,'[2]табл для мал'!$J$2:$K$181,2,1)-1),0)</f>
        <v>27</v>
      </c>
      <c r="P37" s="136">
        <f>G37+I37+K37+M37+S40+O37</f>
        <v>82</v>
      </c>
      <c r="Q37" s="136" t="s">
        <v>79</v>
      </c>
      <c r="R37" s="253" t="str">
        <f>VLOOKUP(C37,[2]Поток!$C$2:$F$182,4)</f>
        <v>Василенко И.М. Спицкая Д.В.</v>
      </c>
    </row>
    <row r="38" spans="1:18" x14ac:dyDescent="0.25">
      <c r="A38" s="141">
        <v>36</v>
      </c>
      <c r="B38" s="172">
        <v>10</v>
      </c>
      <c r="C38" s="160" t="s">
        <v>272</v>
      </c>
      <c r="D38" s="161">
        <v>41913</v>
      </c>
      <c r="E38" s="150" t="s">
        <v>61</v>
      </c>
      <c r="F38" s="251">
        <f>VLOOKUP(C38,'[2]Бег 60м'!$C$4:$G$190,5,0)</f>
        <v>9.9</v>
      </c>
      <c r="G38" s="136">
        <f>IFERROR(IF(F38=0,0,MATCH(F38,'[2]табл для мал'!B$2:B$180,0)),0)</f>
        <v>23</v>
      </c>
      <c r="H38" s="136">
        <f>IFERROR(VLOOKUP(C38,[2]ИтВысота!$C$1:$G$35,5,0),0)</f>
        <v>0</v>
      </c>
      <c r="I38" s="136">
        <f>IFERROR(IF(H38=0,0,MATCH(H38,'[2]табл для мал'!E$2:E$180,0)),0)</f>
        <v>0</v>
      </c>
      <c r="J38" s="136">
        <f>IFERROR(VLOOKUP(C38,[2]Длина!$C$2:$I$162,7,0),0)</f>
        <v>385</v>
      </c>
      <c r="K38" s="136">
        <f>IFERROR(IF(J38=0,0,MATCH(J38,'[2]табл для мал'!F$2:F$180,1)),0)</f>
        <v>30</v>
      </c>
      <c r="L38" s="252">
        <f>IFERROR(VLOOKUP(C38,#REF!,5,0),0)</f>
        <v>0</v>
      </c>
      <c r="M38" s="136">
        <f>IFERROR(IF(L38=0,0,MATCH(L38,'[2]табл для мал'!G$2:G$180,1)),0)</f>
        <v>0</v>
      </c>
      <c r="N38" s="136" t="str">
        <f>IFERROR(VLOOKUP(C38,'[2]Бег 600м'!$C$1:$G$246,5,0),0)</f>
        <v>2,10,2</v>
      </c>
      <c r="O38" s="136">
        <f>IFERROR(IFERROR(VLOOKUP(N38,'[2]табл для мал'!$J$2:$K$181,2,0),VLOOKUP(N38,'[2]табл для мал'!$J$2:$K$181,2,1)-1),0)</f>
        <v>29</v>
      </c>
      <c r="P38" s="136">
        <f>G38+I38+K38+M38+S64+O38</f>
        <v>82</v>
      </c>
      <c r="Q38" s="136" t="s">
        <v>79</v>
      </c>
      <c r="R38" s="253" t="str">
        <f>VLOOKUP(C38,[2]Поток!$C$2:$F$182,4)</f>
        <v>Кленова Т.Н</v>
      </c>
    </row>
    <row r="39" spans="1:18" x14ac:dyDescent="0.25">
      <c r="A39" s="141">
        <v>37</v>
      </c>
      <c r="B39" s="200">
        <v>7</v>
      </c>
      <c r="C39" s="162" t="s">
        <v>251</v>
      </c>
      <c r="D39" s="149">
        <v>41422</v>
      </c>
      <c r="E39" s="150" t="s">
        <v>44</v>
      </c>
      <c r="F39" s="251">
        <f>VLOOKUP(C39,'[2]Бег 60м'!$C$4:$G$190,5,0)</f>
        <v>9.5</v>
      </c>
      <c r="G39" s="136">
        <f>IFERROR(IF(F39=0,0,MATCH(F39,'[2]табл для мал'!B$2:B$180,0)),0)</f>
        <v>31</v>
      </c>
      <c r="H39" s="136">
        <f>IFERROR(VLOOKUP(C39,[2]ИтВысота!$C$1:$G$35,5,0),0)</f>
        <v>118</v>
      </c>
      <c r="I39" s="136">
        <f>IFERROR(IF(H39=0,0,MATCH(H39,'[2]табл для мал'!E$2:E$180,0)),0)</f>
        <v>23</v>
      </c>
      <c r="J39" s="136">
        <f>IFERROR(VLOOKUP(C39,[2]Длина!$C$2:$I$162,7,0),0)</f>
        <v>0</v>
      </c>
      <c r="K39" s="136">
        <f>IFERROR(IF(J39=0,0,MATCH(J39,'[2]табл для мал'!F$2:F$180,1)),0)</f>
        <v>0</v>
      </c>
      <c r="L39" s="252">
        <f>IFERROR(VLOOKUP(C39,#REF!,5,0),0)</f>
        <v>0</v>
      </c>
      <c r="M39" s="136">
        <f>IFERROR(IF(L39=0,0,MATCH(L39,'[2]табл для мал'!G$2:G$180,1)),0)</f>
        <v>0</v>
      </c>
      <c r="N39" s="136" t="str">
        <f>IFERROR(VLOOKUP(C39,'[2]Бег 600м'!$C$1:$G$246,5,0),0)</f>
        <v>2,13,3</v>
      </c>
      <c r="O39" s="136">
        <f>IFERROR(IFERROR(VLOOKUP(N39,'[2]табл для мал'!$J$2:$K$181,2,0),VLOOKUP(N39,'[2]табл для мал'!$J$2:$K$181,2,1)-1),0)</f>
        <v>26</v>
      </c>
      <c r="P39" s="136">
        <f>G39+I39+K39+M39+S65+O39</f>
        <v>80</v>
      </c>
      <c r="Q39" s="136" t="s">
        <v>79</v>
      </c>
      <c r="R39" s="253" t="str">
        <f>VLOOKUP(C39,[2]Поток!$C$2:$F$182,4)</f>
        <v>Василенко И.М. Спицкая Д.В.</v>
      </c>
    </row>
    <row r="40" spans="1:18" x14ac:dyDescent="0.25">
      <c r="A40" s="141">
        <v>38</v>
      </c>
      <c r="B40" s="172">
        <v>31</v>
      </c>
      <c r="C40" s="160" t="s">
        <v>253</v>
      </c>
      <c r="D40" s="166">
        <v>41408</v>
      </c>
      <c r="E40" s="148" t="s">
        <v>74</v>
      </c>
      <c r="F40" s="251">
        <f>VLOOKUP(C40,'[2]Бег 60м'!$C$4:$G$190,5,0)</f>
        <v>9.5</v>
      </c>
      <c r="G40" s="136">
        <f>IFERROR(IF(F40=0,0,MATCH(F40,'[2]табл для мал'!B$2:B$180,0)),0)</f>
        <v>31</v>
      </c>
      <c r="H40" s="136">
        <f>IFERROR(VLOOKUP(C40,[2]ИтВысота!$C$1:$G$35,5,0),0)</f>
        <v>0</v>
      </c>
      <c r="I40" s="136">
        <f>IFERROR(IF(H40=0,0,MATCH(H40,'[2]табл для мал'!E$2:E$180,0)),0)</f>
        <v>0</v>
      </c>
      <c r="J40" s="136">
        <f>IFERROR(VLOOKUP(C40,[2]Длина!$C$2:$I$162,7,0),0)</f>
        <v>388</v>
      </c>
      <c r="K40" s="136">
        <f>IFERROR(IF(J40=0,0,MATCH(J40,'[2]табл для мал'!F$2:F$180,1)),0)</f>
        <v>31</v>
      </c>
      <c r="L40" s="252">
        <f>IFERROR(VLOOKUP(C40,#REF!,5,0),0)</f>
        <v>0</v>
      </c>
      <c r="M40" s="136">
        <f>IFERROR(IF(L40=0,0,MATCH(L40,'[2]табл для мал'!G$2:G$180,1)),0)</f>
        <v>0</v>
      </c>
      <c r="N40" s="136" t="str">
        <f>IFERROR(VLOOKUP(C40,'[2]Бег 600м'!$C$1:$G$246,5,0),0)</f>
        <v>2,22,4</v>
      </c>
      <c r="O40" s="136">
        <f>IFERROR(IFERROR(VLOOKUP(N40,'[2]табл для мал'!$J$2:$K$181,2,0),VLOOKUP(N40,'[2]табл для мал'!$J$2:$K$181,2,1)-1),0)</f>
        <v>17</v>
      </c>
      <c r="P40" s="136">
        <f>G40+I40+K40+M40+S43+O40</f>
        <v>79</v>
      </c>
      <c r="Q40" s="136" t="s">
        <v>96</v>
      </c>
      <c r="R40" s="253" t="str">
        <f>VLOOKUP(C40,[2]Поток!$C$2:$F$182,4)</f>
        <v>Сорокина Е.И.</v>
      </c>
    </row>
    <row r="41" spans="1:18" x14ac:dyDescent="0.25">
      <c r="A41" s="141">
        <v>39</v>
      </c>
      <c r="B41" s="172">
        <v>5</v>
      </c>
      <c r="C41" s="160" t="s">
        <v>261</v>
      </c>
      <c r="D41" s="161">
        <v>41757</v>
      </c>
      <c r="E41" s="163" t="s">
        <v>72</v>
      </c>
      <c r="F41" s="251">
        <f>VLOOKUP(C41,'[2]Бег 60м'!$C$4:$G$190,5,0)</f>
        <v>9.6999999999999993</v>
      </c>
      <c r="G41" s="136">
        <f>IFERROR(IF(F41=0,0,MATCH(F41,'[2]табл для мал'!B$2:B$180,0)),0)</f>
        <v>27</v>
      </c>
      <c r="H41" s="136">
        <f>IFERROR(VLOOKUP(C41,[2]ИтВысота!$C$1:$G$35,5,0),0)</f>
        <v>0</v>
      </c>
      <c r="I41" s="136">
        <f>IFERROR(IF(H41=0,0,MATCH(H41,'[2]табл для мал'!E$2:E$180,0)),0)</f>
        <v>0</v>
      </c>
      <c r="J41" s="136">
        <f>IFERROR(VLOOKUP(C41,[2]Длина!$C$2:$I$162,7,0),0)</f>
        <v>374</v>
      </c>
      <c r="K41" s="136">
        <f>IFERROR(IF(J41=0,0,MATCH(J41,'[2]табл для мал'!F$2:F$180,1)),0)</f>
        <v>27</v>
      </c>
      <c r="L41" s="252">
        <f>IFERROR(VLOOKUP(C41,#REF!,5,0),0)</f>
        <v>0</v>
      </c>
      <c r="M41" s="136">
        <f>IFERROR(IF(L41=0,0,MATCH(L41,'[2]табл для мал'!G$2:G$180,1)),0)</f>
        <v>0</v>
      </c>
      <c r="N41" s="136" t="str">
        <f>IFERROR(VLOOKUP(C41,'[2]Бег 600м'!$C$1:$G$246,5,0),0)</f>
        <v>2,18,5</v>
      </c>
      <c r="O41" s="136">
        <f>IFERROR(IFERROR(VLOOKUP(N41,'[2]табл для мал'!$J$2:$K$181,2,0),VLOOKUP(N41,'[2]табл для мал'!$J$2:$K$181,2,1)-1),0)</f>
        <v>21</v>
      </c>
      <c r="P41" s="136">
        <f>G41+I41+K41+M41+S44+O41</f>
        <v>75</v>
      </c>
      <c r="Q41" s="136" t="s">
        <v>96</v>
      </c>
      <c r="R41" s="253" t="str">
        <f>VLOOKUP(C41,[2]Поток!$C$2:$F$182,4)</f>
        <v>Кленова Т.Н</v>
      </c>
    </row>
    <row r="42" spans="1:18" x14ac:dyDescent="0.25">
      <c r="A42" s="141">
        <v>40</v>
      </c>
      <c r="B42" s="172">
        <v>8</v>
      </c>
      <c r="C42" s="155" t="s">
        <v>240</v>
      </c>
      <c r="D42" s="173">
        <v>41404</v>
      </c>
      <c r="E42" s="150" t="s">
        <v>61</v>
      </c>
      <c r="F42" s="251">
        <f>VLOOKUP(C42,'[2]Бег 60м'!$C$4:$G$190,5,0)</f>
        <v>9</v>
      </c>
      <c r="G42" s="136">
        <f>IFERROR(IF(F42=0,0,MATCH(F42,'[2]табл для мал'!B$2:B$180,0)),0)</f>
        <v>41</v>
      </c>
      <c r="H42" s="136">
        <f>IFERROR(VLOOKUP(C42,[2]ИтВысота!$C$1:$G$35,5,0),0)</f>
        <v>0</v>
      </c>
      <c r="I42" s="136">
        <f>IFERROR(IF(H42=0,0,MATCH(H42,'[2]табл для мал'!E$2:E$180,0)),0)</f>
        <v>0</v>
      </c>
      <c r="J42" s="136">
        <f>IFERROR(VLOOKUP(C42,[2]Длина!$C$2:$I$162,7,0),0)</f>
        <v>390</v>
      </c>
      <c r="K42" s="136">
        <f>IFERROR(IF(J42=0,0,MATCH(J42,'[2]табл для мал'!F$2:F$180,1)),0)</f>
        <v>32</v>
      </c>
      <c r="L42" s="252">
        <f>IFERROR(VLOOKUP(C42,#REF!,5,0),0)</f>
        <v>0</v>
      </c>
      <c r="M42" s="136">
        <f>IFERROR(IF(L42=0,0,MATCH(L42,'[2]табл для мал'!G$2:G$180,1)),0)</f>
        <v>0</v>
      </c>
      <c r="N42" s="136" t="str">
        <f>IFERROR(VLOOKUP(C42,'[2]Бег 600м'!$C$1:$G$246,5,0),0)</f>
        <v>н/я</v>
      </c>
      <c r="O42" s="136">
        <f>IFERROR(IFERROR(VLOOKUP(N42,'[2]табл для мал'!$J$2:$K$181,2,0),VLOOKUP(N42,'[2]табл для мал'!$J$2:$K$181,2,1)-1),0)</f>
        <v>0</v>
      </c>
      <c r="P42" s="136">
        <f>G42+I42+K42+M42+S45+O42</f>
        <v>73</v>
      </c>
      <c r="Q42" s="136" t="s">
        <v>96</v>
      </c>
      <c r="R42" s="253" t="str">
        <f>VLOOKUP(C42,[2]Поток!$C$2:$F$182,4)</f>
        <v>Кленова Т.Н</v>
      </c>
    </row>
    <row r="43" spans="1:18" x14ac:dyDescent="0.25">
      <c r="A43" s="141">
        <v>41</v>
      </c>
      <c r="B43" s="200">
        <v>127</v>
      </c>
      <c r="C43" s="237" t="s">
        <v>273</v>
      </c>
      <c r="D43" s="149">
        <v>41821</v>
      </c>
      <c r="E43" s="150" t="s">
        <v>13</v>
      </c>
      <c r="F43" s="251">
        <f>VLOOKUP(C43,'[2]Бег 60м'!$C$4:$G$190,5,0)</f>
        <v>9.9</v>
      </c>
      <c r="G43" s="136">
        <f>IFERROR(IF(F43=0,0,MATCH(F43,'[2]табл для мал'!B$2:B$180,0)),0)</f>
        <v>23</v>
      </c>
      <c r="H43" s="136">
        <f>IFERROR(VLOOKUP(C43,[2]ИтВысота!$C$1:$G$35,5,0),0)</f>
        <v>0</v>
      </c>
      <c r="I43" s="136">
        <f>IFERROR(IF(H43=0,0,MATCH(H43,'[2]табл для мал'!E$2:E$180,0)),0)</f>
        <v>0</v>
      </c>
      <c r="J43" s="136">
        <f>IFERROR(VLOOKUP(C43,[2]Длина!$C$2:$I$162,7,0),0)</f>
        <v>390</v>
      </c>
      <c r="K43" s="136">
        <f>IFERROR(IF(J43=0,0,MATCH(J43,'[2]табл для мал'!F$2:F$180,1)),0)</f>
        <v>32</v>
      </c>
      <c r="L43" s="252">
        <f>IFERROR(VLOOKUP(C43,#REF!,5,0),0)</f>
        <v>0</v>
      </c>
      <c r="M43" s="136">
        <f>IFERROR(IF(L43=0,0,MATCH(L43,'[2]табл для мал'!G$2:G$180,1)),0)</f>
        <v>0</v>
      </c>
      <c r="N43" s="136" t="str">
        <f>IFERROR(VLOOKUP(C43,'[2]Бег 600м'!$C$1:$G$246,5,0),0)</f>
        <v>2,23,8</v>
      </c>
      <c r="O43" s="136">
        <f>IFERROR(IFERROR(VLOOKUP(N43,'[2]табл для мал'!$J$2:$K$181,2,0),VLOOKUP(N43,'[2]табл для мал'!$J$2:$K$181,2,1)-1),0)</f>
        <v>16</v>
      </c>
      <c r="P43" s="136">
        <f>G43+I43+K43+M43+S46+O43</f>
        <v>71</v>
      </c>
      <c r="Q43" s="136" t="s">
        <v>96</v>
      </c>
      <c r="R43" s="253" t="str">
        <f>VLOOKUP(C43,[2]Поток!$C$2:$F$182,4)</f>
        <v>Стихеева Л.В.</v>
      </c>
    </row>
    <row r="44" spans="1:18" x14ac:dyDescent="0.25">
      <c r="A44" s="141">
        <v>42</v>
      </c>
      <c r="B44" s="258"/>
      <c r="C44" s="167" t="s">
        <v>255</v>
      </c>
      <c r="D44" s="168">
        <v>41306</v>
      </c>
      <c r="E44" s="150" t="s">
        <v>21</v>
      </c>
      <c r="F44" s="251">
        <f>VLOOKUP(C44,'[2]Бег 60м'!$C$4:$G$190,5,0)</f>
        <v>9.5</v>
      </c>
      <c r="G44" s="136">
        <f>IFERROR(IF(F44=0,0,MATCH(F44,'[2]табл для мал'!B$2:B$180,0)),0)</f>
        <v>31</v>
      </c>
      <c r="H44" s="136">
        <f>IFERROR(VLOOKUP(C44,[2]ИтВысота!$C$1:$G$35,5,0),0)</f>
        <v>0</v>
      </c>
      <c r="I44" s="136">
        <f>IFERROR(IF(H44=0,0,MATCH(H44,'[2]табл для мал'!E$2:E$180,0)),0)</f>
        <v>0</v>
      </c>
      <c r="J44" s="136">
        <f>IFERROR(VLOOKUP(C44,[2]Длина!$C$2:$I$162,7,0),0)</f>
        <v>363</v>
      </c>
      <c r="K44" s="136">
        <f>IFERROR(IF(J44=0,0,MATCH(J44,'[2]табл для мал'!F$2:F$180,1)),0)</f>
        <v>23</v>
      </c>
      <c r="L44" s="252">
        <f>IFERROR(VLOOKUP(C44,#REF!,5,0),0)</f>
        <v>0</v>
      </c>
      <c r="M44" s="136">
        <f>IFERROR(IF(L44=0,0,MATCH(L44,'[2]табл для мал'!G$2:G$180,1)),0)</f>
        <v>0</v>
      </c>
      <c r="N44" s="136" t="str">
        <f>IFERROR(VLOOKUP(C44,'[2]Бег 600м'!$C$1:$G$246,5,0),0)</f>
        <v>2,22,4</v>
      </c>
      <c r="O44" s="136">
        <f>IFERROR(IFERROR(VLOOKUP(N44,'[2]табл для мал'!$J$2:$K$181,2,0),VLOOKUP(N44,'[2]табл для мал'!$J$2:$K$181,2,1)-1),0)</f>
        <v>17</v>
      </c>
      <c r="P44" s="136">
        <f>G44+I44+K44+M44+S47+O44</f>
        <v>71</v>
      </c>
      <c r="Q44" s="136" t="s">
        <v>96</v>
      </c>
      <c r="R44" s="253" t="str">
        <f>VLOOKUP(C44,[2]Поток!$C$2:$F$182,4)</f>
        <v>Шевелева Ю.А.</v>
      </c>
    </row>
    <row r="45" spans="1:18" x14ac:dyDescent="0.25">
      <c r="A45" s="141">
        <v>43</v>
      </c>
      <c r="B45" s="172">
        <v>484</v>
      </c>
      <c r="C45" s="160" t="s">
        <v>276</v>
      </c>
      <c r="D45" s="161">
        <v>41555</v>
      </c>
      <c r="E45" s="150" t="s">
        <v>21</v>
      </c>
      <c r="F45" s="251">
        <f>VLOOKUP(C45,'[2]Бег 60м'!$C$4:$G$190,5,0)</f>
        <v>10</v>
      </c>
      <c r="G45" s="136">
        <f>IFERROR(IF(F45=0,0,MATCH(F45,'[2]табл для мал'!B$2:B$180,0)),0)</f>
        <v>21</v>
      </c>
      <c r="H45" s="136">
        <f>IFERROR(VLOOKUP(C45,[2]ИтВысота!$C$1:$G$35,5,0),0)</f>
        <v>0</v>
      </c>
      <c r="I45" s="136">
        <f>IFERROR(IF(H45=0,0,MATCH(H45,'[2]табл для мал'!E$2:E$180,0)),0)</f>
        <v>0</v>
      </c>
      <c r="J45" s="136">
        <f>IFERROR(VLOOKUP(C45,[2]Длина!$C$2:$I$162,7,0),0)</f>
        <v>379</v>
      </c>
      <c r="K45" s="136">
        <f>IFERROR(IF(J45=0,0,MATCH(J45,'[2]табл для мал'!F$2:F$180,1)),0)</f>
        <v>28</v>
      </c>
      <c r="L45" s="252">
        <f>IFERROR(VLOOKUP(C45,#REF!,5,0),0)</f>
        <v>0</v>
      </c>
      <c r="M45" s="136">
        <f>IFERROR(IF(L45=0,0,MATCH(L45,'[2]табл для мал'!G$2:G$180,1)),0)</f>
        <v>0</v>
      </c>
      <c r="N45" s="136" t="str">
        <f>IFERROR(VLOOKUP(C45,'[2]Бег 600м'!$C$1:$G$246,5,0),0)</f>
        <v>2,17,7</v>
      </c>
      <c r="O45" s="136">
        <f>IFERROR(IFERROR(VLOOKUP(N45,'[2]табл для мал'!$J$2:$K$181,2,0),VLOOKUP(N45,'[2]табл для мал'!$J$2:$K$181,2,1)-1),0)</f>
        <v>22</v>
      </c>
      <c r="P45" s="136">
        <f>G45+I45+K45+M45+S71+O45</f>
        <v>71</v>
      </c>
      <c r="Q45" s="136" t="s">
        <v>96</v>
      </c>
      <c r="R45" s="253" t="str">
        <f>VLOOKUP(C45,[2]Поток!$C$2:$F$182,4)</f>
        <v>Клевцова Н.В. Уколова Ж.О.</v>
      </c>
    </row>
    <row r="46" spans="1:18" x14ac:dyDescent="0.25">
      <c r="A46" s="141">
        <v>44</v>
      </c>
      <c r="B46" s="172">
        <v>99</v>
      </c>
      <c r="C46" s="237" t="s">
        <v>266</v>
      </c>
      <c r="D46" s="147">
        <v>41310</v>
      </c>
      <c r="E46" s="148" t="s">
        <v>18</v>
      </c>
      <c r="F46" s="251">
        <f>VLOOKUP(C46,'[2]Бег 60м'!$C$4:$G$190,5,0)</f>
        <v>9.8000000000000007</v>
      </c>
      <c r="G46" s="136">
        <f>IFERROR(IF(F46=0,0,MATCH(F46,'[2]табл для мал'!B$2:B$180,0)),0)</f>
        <v>25</v>
      </c>
      <c r="H46" s="136">
        <f>IFERROR(VLOOKUP(C46,[2]ИтВысота!$C$1:$G$35,5,0),0)</f>
        <v>0</v>
      </c>
      <c r="I46" s="136">
        <f>IFERROR(IF(H46=0,0,MATCH(H46,'[2]табл для мал'!E$2:E$180,0)),0)</f>
        <v>0</v>
      </c>
      <c r="J46" s="136">
        <f>IFERROR(VLOOKUP(C46,[2]Длина!$C$2:$I$162,7,0),0)</f>
        <v>366</v>
      </c>
      <c r="K46" s="136">
        <f>IFERROR(IF(J46=0,0,MATCH(J46,'[2]табл для мал'!F$2:F$180,1)),0)</f>
        <v>24</v>
      </c>
      <c r="L46" s="252">
        <f>IFERROR(VLOOKUP(C46,#REF!,5,0),0)</f>
        <v>0</v>
      </c>
      <c r="M46" s="136">
        <f>IFERROR(IF(L46=0,0,MATCH(L46,'[2]табл для мал'!G$2:G$180,1)),0)</f>
        <v>0</v>
      </c>
      <c r="N46" s="136" t="str">
        <f>IFERROR(VLOOKUP(C46,'[2]Бег 600м'!$C$1:$G$246,5,0),0)</f>
        <v>2,17,6</v>
      </c>
      <c r="O46" s="136">
        <f>IFERROR(IFERROR(VLOOKUP(N46,'[2]табл для мал'!$J$2:$K$181,2,0),VLOOKUP(N46,'[2]табл для мал'!$J$2:$K$181,2,1)-1),0)</f>
        <v>22</v>
      </c>
      <c r="P46" s="136">
        <f>G46+I46+K46+M46+S72+O46</f>
        <v>71</v>
      </c>
      <c r="Q46" s="136" t="s">
        <v>96</v>
      </c>
      <c r="R46" s="253" t="str">
        <f>VLOOKUP(C46,[2]Поток!$C$2:$F$182,4)</f>
        <v>Сивкова Е.В.</v>
      </c>
    </row>
    <row r="47" spans="1:18" x14ac:dyDescent="0.25">
      <c r="A47" s="141">
        <v>45</v>
      </c>
      <c r="B47" s="200">
        <v>15</v>
      </c>
      <c r="C47" s="162" t="s">
        <v>263</v>
      </c>
      <c r="D47" s="165">
        <v>41809</v>
      </c>
      <c r="E47" s="148" t="s">
        <v>74</v>
      </c>
      <c r="F47" s="251">
        <f>VLOOKUP(C47,'[2]Бег 60м'!$C$4:$G$190,5,0)</f>
        <v>9.6999999999999993</v>
      </c>
      <c r="G47" s="136">
        <f>IFERROR(IF(F47=0,0,MATCH(F47,'[2]табл для мал'!B$2:B$180,0)),0)</f>
        <v>27</v>
      </c>
      <c r="H47" s="136">
        <f>IFERROR(VLOOKUP(C47,[2]ИтВысота!$C$1:$G$35,5,0),0)</f>
        <v>0</v>
      </c>
      <c r="I47" s="136">
        <f>IFERROR(IF(H47=0,0,MATCH(H47,'[2]табл для мал'!E$2:E$180,0)),0)</f>
        <v>0</v>
      </c>
      <c r="J47" s="136">
        <f>IFERROR(VLOOKUP(C47,[2]Длина!$C$2:$I$162,7,0),0)</f>
        <v>365</v>
      </c>
      <c r="K47" s="136">
        <f>IFERROR(IF(J47=0,0,MATCH(J47,'[2]табл для мал'!F$2:F$180,1)),0)</f>
        <v>24</v>
      </c>
      <c r="L47" s="252">
        <f>IFERROR(VLOOKUP(C47,#REF!,5,0),0)</f>
        <v>0</v>
      </c>
      <c r="M47" s="136">
        <f>IFERROR(IF(L47=0,0,MATCH(L47,'[2]табл для мал'!G$2:G$180,1)),0)</f>
        <v>0</v>
      </c>
      <c r="N47" s="136" t="str">
        <f>IFERROR(VLOOKUP(C47,'[2]Бег 600м'!$C$1:$G$246,5,0),0)</f>
        <v>2,23,4</v>
      </c>
      <c r="O47" s="136">
        <f>IFERROR(IFERROR(VLOOKUP(N47,'[2]табл для мал'!$J$2:$K$181,2,0),VLOOKUP(N47,'[2]табл для мал'!$J$2:$K$181,2,1)-1),0)</f>
        <v>16</v>
      </c>
      <c r="P47" s="136">
        <f>G47+I47+K47+M47+S50+O47</f>
        <v>67</v>
      </c>
      <c r="Q47" s="136" t="s">
        <v>96</v>
      </c>
      <c r="R47" s="253" t="str">
        <f>VLOOKUP(C47,[2]Поток!$C$2:$F$182,4)</f>
        <v>Сорокина Е.И.</v>
      </c>
    </row>
    <row r="48" spans="1:18" x14ac:dyDescent="0.25">
      <c r="A48" s="141">
        <v>46</v>
      </c>
      <c r="B48" s="172">
        <v>97</v>
      </c>
      <c r="C48" s="237" t="s">
        <v>283</v>
      </c>
      <c r="D48" s="147">
        <v>41421</v>
      </c>
      <c r="E48" s="148" t="s">
        <v>18</v>
      </c>
      <c r="F48" s="251">
        <f>VLOOKUP(C48,'[2]Бег 60м'!$C$4:$G$190,5,0)</f>
        <v>10.3</v>
      </c>
      <c r="G48" s="136">
        <f>IFERROR(IF(F48=0,0,MATCH(F48,'[2]табл для мал'!B$2:B$180,0)),0)</f>
        <v>18</v>
      </c>
      <c r="H48" s="136">
        <f>IFERROR(VLOOKUP(C48,[2]ИтВысота!$C$1:$G$35,5,0),0)</f>
        <v>121</v>
      </c>
      <c r="I48" s="136">
        <f>IFERROR(IF(H48=0,0,MATCH(H48,'[2]табл для мал'!E$2:E$180,0)),0)</f>
        <v>26</v>
      </c>
      <c r="J48" s="136">
        <f>IFERROR(VLOOKUP(C48,[2]Длина!$C$2:$I$162,7,0),0)</f>
        <v>0</v>
      </c>
      <c r="K48" s="136">
        <f>IFERROR(IF(J48=0,0,MATCH(J48,'[2]табл для мал'!F$2:F$180,1)),0)</f>
        <v>0</v>
      </c>
      <c r="L48" s="252">
        <f>IFERROR(VLOOKUP(C48,#REF!,5,0),0)</f>
        <v>0</v>
      </c>
      <c r="M48" s="136">
        <f>IFERROR(IF(L48=0,0,MATCH(L48,'[2]табл для мал'!G$2:G$180,1)),0)</f>
        <v>0</v>
      </c>
      <c r="N48" s="136" t="str">
        <f>IFERROR(VLOOKUP(C48,'[2]Бег 600м'!$C$1:$G$246,5,0),0)</f>
        <v>2,22,5</v>
      </c>
      <c r="O48" s="136">
        <f>IFERROR(IFERROR(VLOOKUP(N48,'[2]табл для мал'!$J$2:$K$181,2,0),VLOOKUP(N48,'[2]табл для мал'!$J$2:$K$181,2,1)-1),0)</f>
        <v>17</v>
      </c>
      <c r="P48" s="136">
        <f>G48+I48+K48+M48+S74+O48</f>
        <v>61</v>
      </c>
      <c r="Q48" s="136" t="s">
        <v>96</v>
      </c>
      <c r="R48" s="253" t="str">
        <f>VLOOKUP(C48,[2]Поток!$C$2:$F$182,4)</f>
        <v>Сивкова Е.В.</v>
      </c>
    </row>
    <row r="49" spans="1:18" x14ac:dyDescent="0.25">
      <c r="A49" s="141">
        <v>47</v>
      </c>
      <c r="B49" s="200">
        <v>1</v>
      </c>
      <c r="C49" s="162" t="s">
        <v>271</v>
      </c>
      <c r="D49" s="149">
        <v>41706</v>
      </c>
      <c r="E49" s="150" t="s">
        <v>28</v>
      </c>
      <c r="F49" s="251">
        <f>VLOOKUP(C49,'[2]Бег 60м'!$C$4:$G$190,5,0)</f>
        <v>9.9</v>
      </c>
      <c r="G49" s="136">
        <f>IFERROR(IF(F49=0,0,MATCH(F49,'[2]табл для мал'!B$2:B$180,0)),0)</f>
        <v>23</v>
      </c>
      <c r="H49" s="136">
        <f>IFERROR(VLOOKUP(C49,[2]ИтВысота!$C$1:$G$35,5,0),0)</f>
        <v>0</v>
      </c>
      <c r="I49" s="136">
        <f>IFERROR(IF(H49=0,0,MATCH(H49,'[2]табл для мал'!E$2:E$180,0)),0)</f>
        <v>0</v>
      </c>
      <c r="J49" s="136">
        <f>IFERROR(VLOOKUP(C49,[2]Длина!$C$2:$I$162,7,0),0)</f>
        <v>374</v>
      </c>
      <c r="K49" s="136">
        <f>IFERROR(IF(J49=0,0,MATCH(J49,'[2]табл для мал'!F$2:F$180,1)),0)</f>
        <v>27</v>
      </c>
      <c r="L49" s="252">
        <f>IFERROR(VLOOKUP(C49,#REF!,5,0),0)</f>
        <v>0</v>
      </c>
      <c r="M49" s="136">
        <f>IFERROR(IF(L49=0,0,MATCH(L49,'[2]табл для мал'!G$2:G$180,1)),0)</f>
        <v>0</v>
      </c>
      <c r="N49" s="136" t="str">
        <f>IFERROR(VLOOKUP(C49,'[2]Бег 600м'!$C$1:$G$246,5,0),0)</f>
        <v>2,29,7</v>
      </c>
      <c r="O49" s="136">
        <f>IFERROR(IFERROR(VLOOKUP(N49,'[2]табл для мал'!$J$2:$K$181,2,0),VLOOKUP(N49,'[2]табл для мал'!$J$2:$K$181,2,1)-1),0)</f>
        <v>10</v>
      </c>
      <c r="P49" s="136">
        <f>G49+I49+K49+M49+S52+O49</f>
        <v>60</v>
      </c>
      <c r="Q49" s="136" t="s">
        <v>96</v>
      </c>
      <c r="R49" s="253" t="str">
        <f>VLOOKUP(C49,[2]Поток!$C$2:$F$182,4)</f>
        <v>Иващенко А.О.</v>
      </c>
    </row>
    <row r="50" spans="1:18" x14ac:dyDescent="0.25">
      <c r="A50" s="141">
        <v>48</v>
      </c>
      <c r="B50" s="172">
        <v>2</v>
      </c>
      <c r="C50" s="160" t="s">
        <v>267</v>
      </c>
      <c r="D50" s="161">
        <v>41735</v>
      </c>
      <c r="E50" s="150" t="s">
        <v>61</v>
      </c>
      <c r="F50" s="251">
        <f>VLOOKUP(C50,'[2]Бег 60м'!$C$4:$G$190,5,0)</f>
        <v>9.8000000000000007</v>
      </c>
      <c r="G50" s="136">
        <f>IFERROR(IF(F50=0,0,MATCH(F50,'[2]табл для мал'!B$2:B$180,0)),0)</f>
        <v>25</v>
      </c>
      <c r="H50" s="136">
        <f>IFERROR(VLOOKUP(C50,[2]ИтВысота!$C$1:$G$35,5,0),0)</f>
        <v>0</v>
      </c>
      <c r="I50" s="136">
        <f>IFERROR(IF(H50=0,0,MATCH(H50,'[2]табл для мал'!E$2:E$180,0)),0)</f>
        <v>0</v>
      </c>
      <c r="J50" s="136">
        <f>IFERROR(VLOOKUP(C50,[2]Длина!$C$2:$I$162,7,0),0)</f>
        <v>384</v>
      </c>
      <c r="K50" s="136">
        <f>IFERROR(IF(J50=0,0,MATCH(J50,'[2]табл для мал'!F$2:F$180,1)),0)</f>
        <v>30</v>
      </c>
      <c r="L50" s="252">
        <f>IFERROR(VLOOKUP(C50,#REF!,5,0),0)</f>
        <v>0</v>
      </c>
      <c r="M50" s="136">
        <f>IFERROR(IF(L50=0,0,MATCH(L50,'[2]табл для мал'!G$2:G$180,1)),0)</f>
        <v>0</v>
      </c>
      <c r="N50" s="136" t="str">
        <f>IFERROR(VLOOKUP(C50,'[2]Бег 600м'!$C$1:$G$246,5,0),0)</f>
        <v>2,35,3</v>
      </c>
      <c r="O50" s="136">
        <f>IFERROR(IFERROR(VLOOKUP(N50,'[2]табл для мал'!$J$2:$K$181,2,0),VLOOKUP(N50,'[2]табл для мал'!$J$2:$K$181,2,1)-1),0)</f>
        <v>4</v>
      </c>
      <c r="P50" s="136">
        <f>G50+I50+K50+M50+S53+O50</f>
        <v>59</v>
      </c>
      <c r="Q50" s="136" t="s">
        <v>96</v>
      </c>
      <c r="R50" s="253" t="str">
        <f>VLOOKUP(C50,[2]Поток!$C$2:$F$182,4)</f>
        <v>Кленова Т.Н</v>
      </c>
    </row>
    <row r="51" spans="1:18" x14ac:dyDescent="0.25">
      <c r="A51" s="141">
        <v>49</v>
      </c>
      <c r="B51" s="172">
        <v>5</v>
      </c>
      <c r="C51" s="160" t="s">
        <v>274</v>
      </c>
      <c r="D51" s="166">
        <v>41290</v>
      </c>
      <c r="E51" s="148" t="s">
        <v>74</v>
      </c>
      <c r="F51" s="251">
        <f>VLOOKUP(C51,'[2]Бег 60м'!$C$4:$G$190,5,0)</f>
        <v>10</v>
      </c>
      <c r="G51" s="136">
        <f>IFERROR(IF(F51=0,0,MATCH(F51,'[2]табл для мал'!B$2:B$180,0)),0)</f>
        <v>21</v>
      </c>
      <c r="H51" s="136">
        <f>IFERROR(VLOOKUP(C51,[2]ИтВысота!$C$1:$G$35,5,0),0)</f>
        <v>0</v>
      </c>
      <c r="I51" s="136">
        <f>IFERROR(IF(H51=0,0,MATCH(H51,'[2]табл для мал'!E$2:E$180,0)),0)</f>
        <v>0</v>
      </c>
      <c r="J51" s="136">
        <f>IFERROR(VLOOKUP(C51,[2]Длина!$C$2:$I$162,7,0),0)</f>
        <v>390</v>
      </c>
      <c r="K51" s="136">
        <f>IFERROR(IF(J51=0,0,MATCH(J51,'[2]табл для мал'!F$2:F$180,1)),0)</f>
        <v>32</v>
      </c>
      <c r="L51" s="252">
        <f>IFERROR(VLOOKUP(C51,#REF!,5,0),0)</f>
        <v>0</v>
      </c>
      <c r="M51" s="136">
        <f>IFERROR(IF(L51=0,0,MATCH(L51,'[2]табл для мал'!G$2:G$180,1)),0)</f>
        <v>0</v>
      </c>
      <c r="N51" s="136" t="str">
        <f>IFERROR(VLOOKUP(C51,'[2]Бег 600м'!$C$1:$G$246,5,0),0)</f>
        <v>2,33,1</v>
      </c>
      <c r="O51" s="136">
        <f>IFERROR(IFERROR(VLOOKUP(N51,'[2]табл для мал'!$J$2:$K$181,2,0),VLOOKUP(N51,'[2]табл для мал'!$J$2:$K$181,2,1)-1),0)</f>
        <v>6</v>
      </c>
      <c r="P51" s="136">
        <f>G51+I51+K51+M51+S77+O51</f>
        <v>59</v>
      </c>
      <c r="Q51" s="136" t="s">
        <v>96</v>
      </c>
      <c r="R51" s="253" t="str">
        <f>VLOOKUP(C51,[2]Поток!$C$2:$F$182,4)</f>
        <v>Сорокина Е.И.</v>
      </c>
    </row>
    <row r="52" spans="1:18" x14ac:dyDescent="0.25">
      <c r="A52" s="141">
        <v>50</v>
      </c>
      <c r="B52" s="200">
        <v>5</v>
      </c>
      <c r="C52" s="256" t="s">
        <v>268</v>
      </c>
      <c r="D52" s="149">
        <v>41795</v>
      </c>
      <c r="E52" s="150" t="s">
        <v>44</v>
      </c>
      <c r="F52" s="251">
        <f>VLOOKUP(C52,'[2]Бег 60м'!$C$4:$G$190,5,0)</f>
        <v>9.8000000000000007</v>
      </c>
      <c r="G52" s="136">
        <f>IFERROR(IF(F52=0,0,MATCH(F52,'[2]табл для мал'!B$2:B$180,0)),0)</f>
        <v>25</v>
      </c>
      <c r="H52" s="136">
        <f>IFERROR(VLOOKUP(C52,[2]ИтВысота!$C$1:$G$35,5,0),0)</f>
        <v>127</v>
      </c>
      <c r="I52" s="136">
        <f>IFERROR(IF(H52=0,0,MATCH(H52,'[2]табл для мал'!E$2:E$180,0)),0)</f>
        <v>32</v>
      </c>
      <c r="J52" s="136">
        <f>IFERROR(VLOOKUP(C52,[2]Длина!$C$2:$I$162,7,0),0)</f>
        <v>0</v>
      </c>
      <c r="K52" s="136">
        <f>IFERROR(IF(J52=0,0,MATCH(J52,'[2]табл для мал'!F$2:F$180,1)),0)</f>
        <v>0</v>
      </c>
      <c r="L52" s="252">
        <f>IFERROR(VLOOKUP(C52,#REF!,5,0),0)</f>
        <v>0</v>
      </c>
      <c r="M52" s="136">
        <f>IFERROR(IF(L52=0,0,MATCH(L52,'[2]табл для мал'!G$2:G$180,1)),0)</f>
        <v>0</v>
      </c>
      <c r="N52" s="136" t="str">
        <f>IFERROR(VLOOKUP(C52,'[2]Бег 600м'!$C$1:$G$246,5,0),0)</f>
        <v>2,45,2</v>
      </c>
      <c r="O52" s="136">
        <f>IFERROR(IFERROR(VLOOKUP(N52,'[2]табл для мал'!$J$2:$K$181,2,0),VLOOKUP(N52,'[2]табл для мал'!$J$2:$K$181,2,1)-1),0)</f>
        <v>0</v>
      </c>
      <c r="P52" s="136">
        <f t="shared" ref="P52:P65" si="1">G52+I52+K52+M52+S55+O52</f>
        <v>57</v>
      </c>
      <c r="Q52" s="136" t="s">
        <v>96</v>
      </c>
      <c r="R52" s="253" t="str">
        <f>VLOOKUP(C52,[2]Поток!$C$2:$F$182,4)</f>
        <v>Василенко И.М. Спицкая Д.В.</v>
      </c>
    </row>
    <row r="53" spans="1:18" x14ac:dyDescent="0.25">
      <c r="A53" s="141">
        <v>51</v>
      </c>
      <c r="B53" s="200">
        <v>10</v>
      </c>
      <c r="C53" s="162" t="s">
        <v>258</v>
      </c>
      <c r="D53" s="165">
        <v>41855</v>
      </c>
      <c r="E53" s="148" t="s">
        <v>74</v>
      </c>
      <c r="F53" s="251">
        <f>VLOOKUP(C53,'[2]Бег 60м'!$C$4:$G$190,5,0)</f>
        <v>9.6</v>
      </c>
      <c r="G53" s="136">
        <f>IFERROR(IF(F53=0,0,MATCH(F53,'[2]табл для мал'!B$2:B$180,0)),0)</f>
        <v>29</v>
      </c>
      <c r="H53" s="136">
        <f>IFERROR(VLOOKUP(C53,[2]ИтВысота!$C$1:$G$35,5,0),0)</f>
        <v>0</v>
      </c>
      <c r="I53" s="136">
        <f>IFERROR(IF(H53=0,0,MATCH(H53,'[2]табл для мал'!E$2:E$180,0)),0)</f>
        <v>0</v>
      </c>
      <c r="J53" s="136">
        <f>IFERROR(VLOOKUP(C53,[2]Длина!$C$2:$I$162,7,0),0)</f>
        <v>334</v>
      </c>
      <c r="K53" s="136">
        <f>IFERROR(IF(J53=0,0,MATCH(J53,'[2]табл для мал'!F$2:F$180,1)),0)</f>
        <v>14</v>
      </c>
      <c r="L53" s="252">
        <f>IFERROR(VLOOKUP(C53,#REF!,5,0),0)</f>
        <v>0</v>
      </c>
      <c r="M53" s="136">
        <f>IFERROR(IF(L53=0,0,MATCH(L53,'[2]табл для мал'!G$2:G$180,1)),0)</f>
        <v>0</v>
      </c>
      <c r="N53" s="136" t="str">
        <f>IFERROR(VLOOKUP(C53,'[2]Бег 600м'!$C$1:$G$246,5,0),0)</f>
        <v>2,25,6</v>
      </c>
      <c r="O53" s="136">
        <f>IFERROR(IFERROR(VLOOKUP(N53,'[2]табл для мал'!$J$2:$K$181,2,0),VLOOKUP(N53,'[2]табл для мал'!$J$2:$K$181,2,1)-1),0)</f>
        <v>14</v>
      </c>
      <c r="P53" s="136">
        <f t="shared" si="1"/>
        <v>57</v>
      </c>
      <c r="Q53" s="136" t="s">
        <v>96</v>
      </c>
      <c r="R53" s="253" t="str">
        <f>VLOOKUP(C53,[2]Поток!$C$2:$F$182,4)</f>
        <v>Сорокина Е.И.</v>
      </c>
    </row>
    <row r="54" spans="1:18" x14ac:dyDescent="0.25">
      <c r="A54" s="141">
        <v>52</v>
      </c>
      <c r="B54" s="200">
        <v>7</v>
      </c>
      <c r="C54" s="162" t="s">
        <v>284</v>
      </c>
      <c r="D54" s="165">
        <v>41847</v>
      </c>
      <c r="E54" s="148" t="s">
        <v>74</v>
      </c>
      <c r="F54" s="251">
        <f>VLOOKUP(C54,'[2]Бег 60м'!$C$4:$G$190,5,0)</f>
        <v>10.4</v>
      </c>
      <c r="G54" s="136">
        <f>IFERROR(IF(F54=0,0,MATCH(F54,'[2]табл для мал'!B$2:B$180,0)),0)</f>
        <v>17</v>
      </c>
      <c r="H54" s="136">
        <f>IFERROR(VLOOKUP(C54,[2]ИтВысота!$C$1:$G$35,5,0),0)</f>
        <v>0</v>
      </c>
      <c r="I54" s="136">
        <f>IFERROR(IF(H54=0,0,MATCH(H54,'[2]табл для мал'!E$2:E$180,0)),0)</f>
        <v>0</v>
      </c>
      <c r="J54" s="136">
        <f>IFERROR(VLOOKUP(C54,[2]Длина!$C$2:$I$162,7,0),0)</f>
        <v>357</v>
      </c>
      <c r="K54" s="136">
        <f>IFERROR(IF(J54=0,0,MATCH(J54,'[2]табл для мал'!F$2:F$180,1)),0)</f>
        <v>21</v>
      </c>
      <c r="L54" s="252">
        <f>IFERROR(VLOOKUP(C54,#REF!,5,0),0)</f>
        <v>0</v>
      </c>
      <c r="M54" s="136">
        <f>IFERROR(IF(L54=0,0,MATCH(L54,'[2]табл для мал'!G$2:G$180,1)),0)</f>
        <v>0</v>
      </c>
      <c r="N54" s="136" t="str">
        <f>IFERROR(VLOOKUP(C54,'[2]Бег 600м'!$C$1:$G$246,5,0),0)</f>
        <v>2,20,9</v>
      </c>
      <c r="O54" s="136">
        <f>IFERROR(IFERROR(VLOOKUP(N54,'[2]табл для мал'!$J$2:$K$181,2,0),VLOOKUP(N54,'[2]табл для мал'!$J$2:$K$181,2,1)-1),0)</f>
        <v>19</v>
      </c>
      <c r="P54" s="136">
        <f t="shared" si="1"/>
        <v>57</v>
      </c>
      <c r="Q54" s="136" t="s">
        <v>96</v>
      </c>
      <c r="R54" s="253" t="str">
        <f>VLOOKUP(C54,[2]Поток!$C$2:$F$182,4)</f>
        <v>Сорокина Е.И.</v>
      </c>
    </row>
    <row r="55" spans="1:18" x14ac:dyDescent="0.25">
      <c r="A55" s="141">
        <v>53</v>
      </c>
      <c r="B55" s="200">
        <v>8</v>
      </c>
      <c r="C55" s="162" t="s">
        <v>278</v>
      </c>
      <c r="D55" s="165">
        <v>41500</v>
      </c>
      <c r="E55" s="148" t="s">
        <v>74</v>
      </c>
      <c r="F55" s="251">
        <f>VLOOKUP(C55,'[2]Бег 60м'!$C$4:$G$190,5,0)</f>
        <v>10.1</v>
      </c>
      <c r="G55" s="136">
        <f>IFERROR(IF(F55=0,0,MATCH(F55,'[2]табл для мал'!B$2:B$180,0)),0)</f>
        <v>20</v>
      </c>
      <c r="H55" s="136">
        <f>IFERROR(VLOOKUP(C55,[2]ИтВысота!$C$1:$G$35,5,0),0)</f>
        <v>0</v>
      </c>
      <c r="I55" s="136">
        <f>IFERROR(IF(H55=0,0,MATCH(H55,'[2]табл для мал'!E$2:E$180,0)),0)</f>
        <v>0</v>
      </c>
      <c r="J55" s="136">
        <f>IFERROR(VLOOKUP(C55,[2]Длина!$C$2:$I$162,7,0),0)</f>
        <v>340</v>
      </c>
      <c r="K55" s="136">
        <f>IFERROR(IF(J55=0,0,MATCH(J55,'[2]табл для мал'!F$2:F$180,1)),0)</f>
        <v>16</v>
      </c>
      <c r="L55" s="252">
        <f>IFERROR(VLOOKUP(C55,#REF!,5,0),0)</f>
        <v>0</v>
      </c>
      <c r="M55" s="136">
        <f>IFERROR(IF(L55=0,0,MATCH(L55,'[2]табл для мал'!G$2:G$180,1)),0)</f>
        <v>0</v>
      </c>
      <c r="N55" s="136" t="str">
        <f>IFERROR(VLOOKUP(C55,'[2]Бег 600м'!$C$1:$G$246,5,0),0)</f>
        <v>2,21,8</v>
      </c>
      <c r="O55" s="136">
        <f>IFERROR(IFERROR(VLOOKUP(N55,'[2]табл для мал'!$J$2:$K$181,2,0),VLOOKUP(N55,'[2]табл для мал'!$J$2:$K$181,2,1)-1),0)</f>
        <v>18</v>
      </c>
      <c r="P55" s="136">
        <f t="shared" si="1"/>
        <v>54</v>
      </c>
      <c r="Q55" s="136" t="s">
        <v>96</v>
      </c>
      <c r="R55" s="253" t="str">
        <f>VLOOKUP(C55,[2]Поток!$C$2:$F$182,4)</f>
        <v>Сорокина Е.И.</v>
      </c>
    </row>
    <row r="56" spans="1:18" x14ac:dyDescent="0.25">
      <c r="A56" s="141">
        <v>54</v>
      </c>
      <c r="B56" s="200">
        <v>93</v>
      </c>
      <c r="C56" s="162" t="s">
        <v>285</v>
      </c>
      <c r="D56" s="149">
        <v>41733</v>
      </c>
      <c r="E56" s="150" t="s">
        <v>44</v>
      </c>
      <c r="F56" s="251">
        <f>VLOOKUP(C56,'[2]Бег 60м'!$C$4:$G$190,5,0)</f>
        <v>10.5</v>
      </c>
      <c r="G56" s="136">
        <f>IFERROR(IF(F56=0,0,MATCH(F56,'[2]табл для мал'!B$2:B$180,0)),0)</f>
        <v>16</v>
      </c>
      <c r="H56" s="136">
        <f>IFERROR(VLOOKUP(C56,[2]ИтВысота!$C$1:$G$35,5,0),0)</f>
        <v>0</v>
      </c>
      <c r="I56" s="136">
        <f>IFERROR(IF(H56=0,0,MATCH(H56,'[2]табл для мал'!E$2:E$180,0)),0)</f>
        <v>0</v>
      </c>
      <c r="J56" s="136">
        <f>IFERROR(VLOOKUP(C56,[2]Длина!$C$2:$I$162,7,0),0)</f>
        <v>319</v>
      </c>
      <c r="K56" s="136">
        <f>IFERROR(IF(J56=0,0,MATCH(J56,'[2]табл для мал'!F$2:F$180,1)),0)</f>
        <v>9</v>
      </c>
      <c r="L56" s="252">
        <f>IFERROR(VLOOKUP(C56,#REF!,5,0),0)</f>
        <v>0</v>
      </c>
      <c r="M56" s="136">
        <f>IFERROR(IF(L56=0,0,MATCH(L56,'[2]табл для мал'!G$2:G$180,1)),0)</f>
        <v>0</v>
      </c>
      <c r="N56" s="136" t="str">
        <f>IFERROR(VLOOKUP(C56,'[2]Бег 600м'!$C$1:$G$246,5,0),0)</f>
        <v>2,10,2</v>
      </c>
      <c r="O56" s="136">
        <f>IFERROR(IFERROR(VLOOKUP(N56,'[2]табл для мал'!$J$2:$K$181,2,0),VLOOKUP(N56,'[2]табл для мал'!$J$2:$K$181,2,1)-1),0)</f>
        <v>29</v>
      </c>
      <c r="P56" s="136">
        <f t="shared" si="1"/>
        <v>54</v>
      </c>
      <c r="Q56" s="136" t="s">
        <v>96</v>
      </c>
      <c r="R56" s="253" t="str">
        <f>VLOOKUP(C56,[2]Поток!$C$2:$F$182,4)</f>
        <v>Василенко И.М. Спицкая Д.В.</v>
      </c>
    </row>
    <row r="57" spans="1:18" x14ac:dyDescent="0.25">
      <c r="A57" s="141">
        <v>55</v>
      </c>
      <c r="B57" s="200">
        <v>11</v>
      </c>
      <c r="C57" s="256" t="s">
        <v>277</v>
      </c>
      <c r="D57" s="149">
        <v>41332</v>
      </c>
      <c r="E57" s="150" t="s">
        <v>28</v>
      </c>
      <c r="F57" s="251">
        <f>VLOOKUP(C57,'[2]Бег 60м'!$C$4:$G$190,5,0)</f>
        <v>10</v>
      </c>
      <c r="G57" s="136">
        <f>IFERROR(IF(F57=0,0,MATCH(F57,'[2]табл для мал'!B$2:B$180,0)),0)</f>
        <v>21</v>
      </c>
      <c r="H57" s="136">
        <f>IFERROR(VLOOKUP(C57,[2]ИтВысота!$C$1:$G$35,5,0),0)</f>
        <v>0</v>
      </c>
      <c r="I57" s="136">
        <f>IFERROR(IF(H57=0,0,MATCH(H57,'[2]табл для мал'!E$2:E$180,0)),0)</f>
        <v>0</v>
      </c>
      <c r="J57" s="136">
        <f>IFERROR(VLOOKUP(C57,[2]Длина!$C$2:$I$162,7,0),0)</f>
        <v>368</v>
      </c>
      <c r="K57" s="136">
        <f>IFERROR(IF(J57=0,0,MATCH(J57,'[2]табл для мал'!F$2:F$180,1)),0)</f>
        <v>25</v>
      </c>
      <c r="L57" s="252">
        <f>IFERROR(VLOOKUP(C57,#REF!,5,0),0)</f>
        <v>0</v>
      </c>
      <c r="M57" s="136">
        <f>IFERROR(IF(L57=0,0,MATCH(L57,'[2]табл для мал'!G$2:G$180,1)),0)</f>
        <v>0</v>
      </c>
      <c r="N57" s="136" t="str">
        <f>IFERROR(VLOOKUP(C57,'[2]Бег 600м'!$C$1:$G$246,5,0),0)</f>
        <v>2,33,8</v>
      </c>
      <c r="O57" s="136">
        <f>IFERROR(IFERROR(VLOOKUP(N57,'[2]табл для мал'!$J$2:$K$181,2,0),VLOOKUP(N57,'[2]табл для мал'!$J$2:$K$181,2,1)-1),0)</f>
        <v>6</v>
      </c>
      <c r="P57" s="136">
        <f t="shared" si="1"/>
        <v>52</v>
      </c>
      <c r="Q57" s="136" t="s">
        <v>96</v>
      </c>
      <c r="R57" s="253" t="str">
        <f>VLOOKUP(C57,[2]Поток!$C$2:$F$182,4)</f>
        <v>Федюшкина Л.А.</v>
      </c>
    </row>
    <row r="58" spans="1:18" x14ac:dyDescent="0.25">
      <c r="A58" s="141">
        <v>56</v>
      </c>
      <c r="B58" s="172">
        <v>217</v>
      </c>
      <c r="C58" s="160" t="s">
        <v>282</v>
      </c>
      <c r="D58" s="161">
        <v>41829</v>
      </c>
      <c r="E58" s="150" t="s">
        <v>21</v>
      </c>
      <c r="F58" s="251">
        <f>VLOOKUP(C58,'[2]Бег 60м'!$C$4:$G$190,5,0)</f>
        <v>10.3</v>
      </c>
      <c r="G58" s="136">
        <f>IFERROR(IF(F58=0,0,MATCH(F58,'[2]табл для мал'!B$2:B$180,0)),0)</f>
        <v>18</v>
      </c>
      <c r="H58" s="136">
        <f>IFERROR(VLOOKUP(C58,[2]ИтВысота!$C$1:$G$35,5,0),0)</f>
        <v>0</v>
      </c>
      <c r="I58" s="136">
        <f>IFERROR(IF(H58=0,0,MATCH(H58,'[2]табл для мал'!E$2:E$180,0)),0)</f>
        <v>0</v>
      </c>
      <c r="J58" s="136">
        <f>IFERROR(VLOOKUP(C58,[2]Длина!$C$2:$I$162,7,0),0)</f>
        <v>324</v>
      </c>
      <c r="K58" s="136">
        <f>IFERROR(IF(J58=0,0,MATCH(J58,'[2]табл для мал'!F$2:F$180,1)),0)</f>
        <v>10</v>
      </c>
      <c r="L58" s="252">
        <f>IFERROR(VLOOKUP(C58,#REF!,5,0),0)</f>
        <v>0</v>
      </c>
      <c r="M58" s="136">
        <f>IFERROR(IF(L58=0,0,MATCH(L58,'[2]табл для мал'!G$2:G$180,1)),0)</f>
        <v>0</v>
      </c>
      <c r="N58" s="136" t="str">
        <f>IFERROR(VLOOKUP(C58,'[2]Бег 600м'!$C$1:$G$246,5,0),0)</f>
        <v>2,16,9</v>
      </c>
      <c r="O58" s="136">
        <f>IFERROR(IFERROR(VLOOKUP(N58,'[2]табл для мал'!$J$2:$K$181,2,0),VLOOKUP(N58,'[2]табл для мал'!$J$2:$K$181,2,1)-1),0)</f>
        <v>23</v>
      </c>
      <c r="P58" s="136">
        <f t="shared" si="1"/>
        <v>51</v>
      </c>
      <c r="Q58" s="136" t="s">
        <v>96</v>
      </c>
      <c r="R58" s="253" t="str">
        <f>VLOOKUP(C58,[2]Поток!$C$2:$F$182,4)</f>
        <v>Левченко И.А.</v>
      </c>
    </row>
    <row r="59" spans="1:18" x14ac:dyDescent="0.25">
      <c r="A59" s="141">
        <v>57</v>
      </c>
      <c r="B59" s="200">
        <v>103</v>
      </c>
      <c r="C59" s="146" t="s">
        <v>260</v>
      </c>
      <c r="D59" s="147">
        <v>41965</v>
      </c>
      <c r="E59" s="148" t="s">
        <v>18</v>
      </c>
      <c r="F59" s="251">
        <f>VLOOKUP(C59,'[2]Бег 60м'!$C$4:$G$190,5,0)</f>
        <v>9.6999999999999993</v>
      </c>
      <c r="G59" s="136">
        <f>IFERROR(IF(F59=0,0,MATCH(F59,'[2]табл для мал'!B$2:B$180,0)),0)</f>
        <v>27</v>
      </c>
      <c r="H59" s="136">
        <f>IFERROR(VLOOKUP(C59,[2]ИтВысота!$C$1:$G$35,5,0),0)</f>
        <v>0</v>
      </c>
      <c r="I59" s="136">
        <f>IFERROR(IF(H59=0,0,MATCH(H59,'[2]табл для мал'!E$2:E$180,0)),0)</f>
        <v>0</v>
      </c>
      <c r="J59" s="136">
        <f>IFERROR(VLOOKUP(C59,[2]Длина!$C$2:$I$162,7,0),0)</f>
        <v>337</v>
      </c>
      <c r="K59" s="136">
        <f>IFERROR(IF(J59=0,0,MATCH(J59,'[2]табл для мал'!F$2:F$180,1)),0)</f>
        <v>15</v>
      </c>
      <c r="L59" s="252">
        <f>IFERROR(VLOOKUP(C59,#REF!,5,0),0)</f>
        <v>0</v>
      </c>
      <c r="M59" s="136">
        <f>IFERROR(IF(L59=0,0,MATCH(L59,'[2]табл для мал'!G$2:G$180,1)),0)</f>
        <v>0</v>
      </c>
      <c r="N59" s="136" t="str">
        <f>IFERROR(VLOOKUP(C59,'[2]Бег 600м'!$C$1:$G$246,5,0),0)</f>
        <v>2,33,2</v>
      </c>
      <c r="O59" s="136">
        <f>IFERROR(IFERROR(VLOOKUP(N59,'[2]табл для мал'!$J$2:$K$181,2,0),VLOOKUP(N59,'[2]табл для мал'!$J$2:$K$181,2,1)-1),0)</f>
        <v>6</v>
      </c>
      <c r="P59" s="136">
        <f t="shared" si="1"/>
        <v>48</v>
      </c>
      <c r="Q59" s="136" t="s">
        <v>96</v>
      </c>
      <c r="R59" s="253" t="str">
        <f>VLOOKUP(C59,[2]Поток!$C$2:$F$182,4)</f>
        <v>Бруева О.В.</v>
      </c>
    </row>
    <row r="60" spans="1:18" x14ac:dyDescent="0.25">
      <c r="A60" s="141">
        <v>58</v>
      </c>
      <c r="B60" s="172">
        <v>26</v>
      </c>
      <c r="C60" s="160" t="s">
        <v>353</v>
      </c>
      <c r="D60" s="161">
        <v>41283</v>
      </c>
      <c r="E60" s="150" t="s">
        <v>21</v>
      </c>
      <c r="F60" s="251" t="str">
        <f>VLOOKUP(C60,'[2]Бег 60м'!$C$4:$G$190,5,0)</f>
        <v>н/я</v>
      </c>
      <c r="G60" s="141">
        <f>IFERROR(IF(F60=0,0,MATCH(F60,'[2]табл для мал'!B$2:B$180,0)),0)</f>
        <v>0</v>
      </c>
      <c r="H60" s="136">
        <f>IFERROR(VLOOKUP(C60,[2]ИтВысота!$C$1:$G$35,5,0),0)</f>
        <v>0</v>
      </c>
      <c r="I60" s="141">
        <f>IFERROR(IF(H60=0,0,MATCH(H60,'[2]табл для мал'!E$2:E$180,0)),0)</f>
        <v>0</v>
      </c>
      <c r="J60" s="136">
        <f>IFERROR(VLOOKUP(C60,[2]Длина!$C$2:$I$162,7,0),0)</f>
        <v>435</v>
      </c>
      <c r="K60" s="141">
        <f>IFERROR(IF(J60=0,0,MATCH(J60,'[2]табл для мал'!F$2:F$180,1)),0)</f>
        <v>45</v>
      </c>
      <c r="L60" s="252">
        <f>IFERROR(VLOOKUP(C60,#REF!,5,0),0)</f>
        <v>0</v>
      </c>
      <c r="M60" s="136">
        <f>IFERROR(IF(L60=0,0,MATCH(L60,'[2]табл для мал'!G$2:G$180,1)),0)</f>
        <v>0</v>
      </c>
      <c r="N60" s="136" t="str">
        <f>IFERROR(VLOOKUP(C60,'[2]Бег 600м'!$C$1:$G$246,5,0),0)</f>
        <v>н/я</v>
      </c>
      <c r="O60" s="136">
        <f>IFERROR(IFERROR(VLOOKUP(N60,'[2]табл для мал'!$J$2:$K$181,2,0),VLOOKUP(N60,'[2]табл для мал'!$J$2:$K$181,2,1)-1),0)</f>
        <v>0</v>
      </c>
      <c r="P60" s="136">
        <f t="shared" si="1"/>
        <v>45</v>
      </c>
      <c r="Q60" s="136" t="s">
        <v>96</v>
      </c>
      <c r="R60" s="253" t="str">
        <f>VLOOKUP(C60,[2]Поток!$C$2:$F$182,4)</f>
        <v>Левченко И.А.</v>
      </c>
    </row>
    <row r="61" spans="1:18" x14ac:dyDescent="0.25">
      <c r="A61" s="141">
        <v>59</v>
      </c>
      <c r="B61" s="172">
        <v>470</v>
      </c>
      <c r="C61" s="155" t="s">
        <v>280</v>
      </c>
      <c r="D61" s="156">
        <v>41795</v>
      </c>
      <c r="E61" s="150" t="s">
        <v>21</v>
      </c>
      <c r="F61" s="251">
        <f>VLOOKUP(C61,'[2]Бег 60м'!$C$4:$G$190,5,0)</f>
        <v>10.199999999999999</v>
      </c>
      <c r="G61" s="136">
        <f>IFERROR(IF(F61=0,0,MATCH(F61,'[2]табл для мал'!B$2:B$180,0)),0)</f>
        <v>19</v>
      </c>
      <c r="H61" s="136">
        <f>IFERROR(VLOOKUP(C61,[2]ИтВысота!$C$1:$G$35,5,0),0)</f>
        <v>0</v>
      </c>
      <c r="I61" s="136">
        <f>IFERROR(IF(H61=0,0,MATCH(H61,'[2]табл для мал'!E$2:E$180,0)),0)</f>
        <v>0</v>
      </c>
      <c r="J61" s="136">
        <f>IFERROR(VLOOKUP(C61,[2]Длина!$C$2:$I$162,7,0),0)</f>
        <v>361</v>
      </c>
      <c r="K61" s="136">
        <f>IFERROR(IF(J61=0,0,MATCH(J61,'[2]табл для мал'!F$2:F$180,1)),0)</f>
        <v>23</v>
      </c>
      <c r="L61" s="252">
        <f>IFERROR(VLOOKUP(C61,#REF!,5,0),0)</f>
        <v>0</v>
      </c>
      <c r="M61" s="136">
        <f>IFERROR(IF(L61=0,0,MATCH(L61,'[2]табл для мал'!G$2:G$180,1)),0)</f>
        <v>0</v>
      </c>
      <c r="N61" s="136" t="str">
        <f>IFERROR(VLOOKUP(C61,'[2]Бег 600м'!$C$1:$G$246,5,0),0)</f>
        <v>2,49,4</v>
      </c>
      <c r="O61" s="136">
        <f>IFERROR(IFERROR(VLOOKUP(N61,'[2]табл для мал'!$J$2:$K$181,2,0),VLOOKUP(N61,'[2]табл для мал'!$J$2:$K$181,2,1)-1),0)</f>
        <v>0</v>
      </c>
      <c r="P61" s="136">
        <f t="shared" si="1"/>
        <v>42</v>
      </c>
      <c r="Q61" s="136" t="s">
        <v>96</v>
      </c>
      <c r="R61" s="253" t="str">
        <f>VLOOKUP(C61,[2]Поток!$C$2:$F$182,4)</f>
        <v>Шевелева Ю.А.</v>
      </c>
    </row>
    <row r="62" spans="1:18" x14ac:dyDescent="0.25">
      <c r="A62" s="141">
        <v>60</v>
      </c>
      <c r="B62" s="200">
        <v>196</v>
      </c>
      <c r="C62" s="237" t="s">
        <v>279</v>
      </c>
      <c r="D62" s="147">
        <v>41492</v>
      </c>
      <c r="E62" s="148" t="s">
        <v>18</v>
      </c>
      <c r="F62" s="251">
        <f>VLOOKUP(C62,'[2]Бег 60м'!$C$4:$G$190,5,0)</f>
        <v>10.199999999999999</v>
      </c>
      <c r="G62" s="136">
        <f>IFERROR(IF(F62=0,0,MATCH(F62,'[2]табл для мал'!B$2:B$180,0)),0)</f>
        <v>19</v>
      </c>
      <c r="H62" s="136">
        <f>IFERROR(VLOOKUP(C62,[2]ИтВысота!$C$1:$G$35,5,0),0)</f>
        <v>0</v>
      </c>
      <c r="I62" s="136">
        <f>IFERROR(IF(H62=0,0,MATCH(H62,'[2]табл для мал'!E$2:E$180,0)),0)</f>
        <v>0</v>
      </c>
      <c r="J62" s="136">
        <f>IFERROR(VLOOKUP(C62,[2]Длина!$C$2:$I$162,7,0),0)</f>
        <v>0</v>
      </c>
      <c r="K62" s="136">
        <f>IFERROR(IF(J62=0,0,MATCH(J62,'[2]табл для мал'!F$2:F$180,1)),0)</f>
        <v>0</v>
      </c>
      <c r="L62" s="252">
        <f>IFERROR(VLOOKUP(C62,#REF!,5,0),0)</f>
        <v>0</v>
      </c>
      <c r="M62" s="136">
        <f>IFERROR(IF(L62=0,0,MATCH(L62,'[2]табл для мал'!G$2:G$180,1)),0)</f>
        <v>0</v>
      </c>
      <c r="N62" s="136" t="str">
        <f>IFERROR(VLOOKUP(C62,'[2]Бег 600м'!$C$1:$G$246,5,0),0)</f>
        <v>2,20,8</v>
      </c>
      <c r="O62" s="136">
        <f>IFERROR(IFERROR(VLOOKUP(N62,'[2]табл для мал'!$J$2:$K$181,2,0),VLOOKUP(N62,'[2]табл для мал'!$J$2:$K$181,2,1)-1),0)</f>
        <v>19</v>
      </c>
      <c r="P62" s="136">
        <f t="shared" si="1"/>
        <v>38</v>
      </c>
      <c r="Q62" s="136" t="s">
        <v>96</v>
      </c>
      <c r="R62" s="253" t="str">
        <f>VLOOKUP(C62,[2]Поток!$C$2:$F$182,4)</f>
        <v>Бруева О.В.</v>
      </c>
    </row>
    <row r="63" spans="1:18" x14ac:dyDescent="0.25">
      <c r="A63" s="141">
        <v>61</v>
      </c>
      <c r="B63" s="200">
        <v>6</v>
      </c>
      <c r="C63" s="162" t="s">
        <v>290</v>
      </c>
      <c r="D63" s="149">
        <v>41612</v>
      </c>
      <c r="E63" s="150" t="s">
        <v>44</v>
      </c>
      <c r="F63" s="251">
        <f>VLOOKUP(C63,'[2]Бег 60м'!$C$4:$G$190,5,0)</f>
        <v>11.2</v>
      </c>
      <c r="G63" s="136">
        <f>IFERROR(IF(F63=0,0,MATCH(F63,'[2]табл для мал'!B$2:B$180,0)),0)</f>
        <v>9</v>
      </c>
      <c r="H63" s="136">
        <f>IFERROR(VLOOKUP(C63,[2]ИтВысота!$C$1:$G$35,5,0),0)</f>
        <v>0</v>
      </c>
      <c r="I63" s="136">
        <f>IFERROR(IF(H63=0,0,MATCH(H63,'[2]табл для мал'!E$2:E$180,0)),0)</f>
        <v>0</v>
      </c>
      <c r="J63" s="136">
        <f>IFERROR(VLOOKUP(C63,[2]Длина!$C$2:$I$162,7,0),0)</f>
        <v>313</v>
      </c>
      <c r="K63" s="136">
        <f>IFERROR(IF(J63=0,0,MATCH(J63,'[2]табл для мал'!F$2:F$180,1)),0)</f>
        <v>7</v>
      </c>
      <c r="L63" s="252">
        <f>IFERROR(VLOOKUP(C63,#REF!,5,0),0)</f>
        <v>0</v>
      </c>
      <c r="M63" s="136">
        <f>IFERROR(IF(L63=0,0,MATCH(L63,'[2]табл для мал'!G$2:G$180,1)),0)</f>
        <v>0</v>
      </c>
      <c r="N63" s="136" t="str">
        <f>IFERROR(VLOOKUP(C63,'[2]Бег 600м'!$C$1:$G$246,5,0),0)</f>
        <v>2,27,2</v>
      </c>
      <c r="O63" s="136">
        <f>IFERROR(IFERROR(VLOOKUP(N63,'[2]табл для мал'!$J$2:$K$181,2,0),VLOOKUP(N63,'[2]табл для мал'!$J$2:$K$181,2,1)-1),0)</f>
        <v>12</v>
      </c>
      <c r="P63" s="136">
        <f t="shared" si="1"/>
        <v>28</v>
      </c>
      <c r="Q63" s="136" t="s">
        <v>96</v>
      </c>
      <c r="R63" s="253" t="str">
        <f>VLOOKUP(C63,[2]Поток!$C$2:$F$182,4)</f>
        <v>Василенко И.М. Спицкая Д.В.</v>
      </c>
    </row>
    <row r="64" spans="1:18" x14ac:dyDescent="0.25">
      <c r="A64" s="141">
        <v>62</v>
      </c>
      <c r="B64" s="172">
        <v>4</v>
      </c>
      <c r="C64" s="160" t="s">
        <v>288</v>
      </c>
      <c r="D64" s="161">
        <v>41777</v>
      </c>
      <c r="E64" s="163" t="s">
        <v>72</v>
      </c>
      <c r="F64" s="251">
        <f>VLOOKUP(C64,'[2]Бег 60м'!$C$4:$G$190,5,0)</f>
        <v>11</v>
      </c>
      <c r="G64" s="136">
        <f>IFERROR(IF(F64=0,0,MATCH(F64,'[2]табл для мал'!B$2:B$180,0)),0)</f>
        <v>11</v>
      </c>
      <c r="H64" s="136">
        <f>IFERROR(VLOOKUP(C64,[2]ИтВысота!$C$1:$G$35,5,0),0)</f>
        <v>0</v>
      </c>
      <c r="I64" s="136">
        <f>IFERROR(IF(H64=0,0,MATCH(H64,'[2]табл для мал'!E$2:E$180,0)),0)</f>
        <v>0</v>
      </c>
      <c r="J64" s="136">
        <f>IFERROR(VLOOKUP(C64,[2]Длина!$C$2:$I$162,7,0),0)</f>
        <v>308</v>
      </c>
      <c r="K64" s="136">
        <f>IFERROR(IF(J64=0,0,MATCH(J64,'[2]табл для мал'!F$2:F$180,1)),0)</f>
        <v>5</v>
      </c>
      <c r="L64" s="252">
        <f>IFERROR(VLOOKUP(C64,#REF!,5,0),0)</f>
        <v>0</v>
      </c>
      <c r="M64" s="136">
        <f>IFERROR(IF(L64=0,0,MATCH(L64,'[2]табл для мал'!G$2:G$180,1)),0)</f>
        <v>0</v>
      </c>
      <c r="N64" s="136" t="str">
        <f>IFERROR(VLOOKUP(C64,'[2]Бег 600м'!$C$1:$G$246,5,0),0)</f>
        <v>2,27,2</v>
      </c>
      <c r="O64" s="136">
        <f>IFERROR(IFERROR(VLOOKUP(N64,'[2]табл для мал'!$J$2:$K$181,2,0),VLOOKUP(N64,'[2]табл для мал'!$J$2:$K$181,2,1)-1),0)</f>
        <v>12</v>
      </c>
      <c r="P64" s="136">
        <f t="shared" si="1"/>
        <v>28</v>
      </c>
      <c r="Q64" s="136" t="s">
        <v>96</v>
      </c>
      <c r="R64" s="253" t="str">
        <f>VLOOKUP(C64,[2]Поток!$C$2:$F$182,4)</f>
        <v>Кленова Т.Н</v>
      </c>
    </row>
    <row r="65" spans="1:18" x14ac:dyDescent="0.25">
      <c r="A65" s="141">
        <v>63</v>
      </c>
      <c r="B65" s="200">
        <v>194</v>
      </c>
      <c r="C65" s="146" t="s">
        <v>281</v>
      </c>
      <c r="D65" s="149">
        <v>41622</v>
      </c>
      <c r="E65" s="150" t="s">
        <v>13</v>
      </c>
      <c r="F65" s="251">
        <f>VLOOKUP(C65,'[2]Бег 60м'!$C$4:$G$190,5,0)</f>
        <v>10.199999999999999</v>
      </c>
      <c r="G65" s="136">
        <f>IFERROR(IF(F65=0,0,MATCH(F65,'[2]табл для мал'!B$2:B$180,0)),0)</f>
        <v>19</v>
      </c>
      <c r="H65" s="136">
        <f>IFERROR(VLOOKUP(C65,[2]ИтВысота!$C$1:$G$35,5,0),0)</f>
        <v>0</v>
      </c>
      <c r="I65" s="136">
        <f>IFERROR(IF(H65=0,0,MATCH(H65,'[2]табл для мал'!E$2:E$180,0)),0)</f>
        <v>0</v>
      </c>
      <c r="J65" s="136">
        <f>IFERROR(VLOOKUP(C65,[2]Длина!$C$2:$I$162,7,0),0)</f>
        <v>0</v>
      </c>
      <c r="K65" s="136">
        <f>IFERROR(IF(J65=0,0,MATCH(J65,'[2]табл для мал'!F$2:F$180,1)),0)</f>
        <v>0</v>
      </c>
      <c r="L65" s="252">
        <f>IFERROR(VLOOKUP(C65,#REF!,5,0),0)</f>
        <v>0</v>
      </c>
      <c r="M65" s="136">
        <f>IFERROR(IF(L65=0,0,MATCH(L65,'[2]табл для мал'!G$2:G$180,1)),0)</f>
        <v>0</v>
      </c>
      <c r="N65" s="136" t="str">
        <f>IFERROR(VLOOKUP(C65,'[2]Бег 600м'!$C$1:$G$246,5,0),0)</f>
        <v>2,31,5</v>
      </c>
      <c r="O65" s="136">
        <f>IFERROR(IFERROR(VLOOKUP(N65,'[2]табл для мал'!$J$2:$K$181,2,0),VLOOKUP(N65,'[2]табл для мал'!$J$2:$K$181,2,1)-1),0)</f>
        <v>8</v>
      </c>
      <c r="P65" s="136">
        <f t="shared" si="1"/>
        <v>27</v>
      </c>
      <c r="Q65" s="136" t="s">
        <v>96</v>
      </c>
      <c r="R65" s="253" t="str">
        <f>VLOOKUP(C65,[2]Поток!$C$2:$F$182,4)</f>
        <v>Стихеева Л.В.</v>
      </c>
    </row>
    <row r="66" spans="1:18" x14ac:dyDescent="0.25">
      <c r="A66" s="141">
        <v>64</v>
      </c>
      <c r="B66" s="200">
        <v>18</v>
      </c>
      <c r="C66" s="162" t="s">
        <v>291</v>
      </c>
      <c r="D66" s="149">
        <v>41894</v>
      </c>
      <c r="E66" s="150" t="s">
        <v>64</v>
      </c>
      <c r="F66" s="251">
        <f>VLOOKUP(C66,'[2]Бег 60м'!$C$4:$G$190,5,0)</f>
        <v>11.2</v>
      </c>
      <c r="G66" s="136">
        <f>IFERROR(IF(F66=0,0,MATCH(F66,'[2]табл для мал'!B$2:B$180,0)),0)</f>
        <v>9</v>
      </c>
      <c r="H66" s="136">
        <f>IFERROR(VLOOKUP(C66,[2]ИтВысота!$C$1:$G$35,5,0),0)</f>
        <v>0</v>
      </c>
      <c r="I66" s="136">
        <f>IFERROR(IF(H66=0,0,MATCH(H66,'[2]табл для мал'!E$2:E$180,0)),0)</f>
        <v>0</v>
      </c>
      <c r="J66" s="136">
        <f>IFERROR(VLOOKUP(C66,[2]Длина!$C$2:$I$162,7,0),0)</f>
        <v>331</v>
      </c>
      <c r="K66" s="136">
        <f>IFERROR(IF(J66=0,0,MATCH(J66,'[2]табл для мал'!F$2:F$180,1)),0)</f>
        <v>13</v>
      </c>
      <c r="L66" s="252">
        <f>IFERROR(VLOOKUP(C66,#REF!,5,0),0)</f>
        <v>0</v>
      </c>
      <c r="M66" s="136">
        <f>IFERROR(IF(L66=0,0,MATCH(L66,'[2]табл для мал'!G$2:G$180,1)),0)</f>
        <v>0</v>
      </c>
      <c r="N66" s="136" t="str">
        <f>IFERROR(VLOOKUP(C66,'[2]Бег 600м'!$C$1:$G$246,5,0),0)</f>
        <v>2,56,0</v>
      </c>
      <c r="O66" s="136">
        <f>IFERROR(IFERROR(VLOOKUP(N66,'[2]табл для мал'!$J$2:$K$181,2,0),VLOOKUP(N66,'[2]табл для мал'!$J$2:$K$181,2,1)-1),0)</f>
        <v>0</v>
      </c>
      <c r="P66" s="136">
        <f>G66+I66+K66+M66+S92+O66</f>
        <v>22</v>
      </c>
      <c r="Q66" s="136" t="s">
        <v>96</v>
      </c>
      <c r="R66" s="253" t="str">
        <f>VLOOKUP(C66,[2]Поток!$C$2:$F$182,4)</f>
        <v>Блещавенко Г.К.</v>
      </c>
    </row>
    <row r="67" spans="1:18" x14ac:dyDescent="0.25">
      <c r="A67" s="141">
        <v>65</v>
      </c>
      <c r="B67" s="200">
        <v>71</v>
      </c>
      <c r="C67" s="150" t="s">
        <v>286</v>
      </c>
      <c r="D67" s="149">
        <v>41907</v>
      </c>
      <c r="E67" s="150" t="s">
        <v>21</v>
      </c>
      <c r="F67" s="251">
        <f>VLOOKUP(C67,'[2]Бег 60м'!$C$4:$G$190,5,0)</f>
        <v>10.5</v>
      </c>
      <c r="G67" s="136">
        <f>IFERROR(IF(F67=0,0,MATCH(F67,'[2]табл для мал'!B$2:B$180,0)),0)</f>
        <v>16</v>
      </c>
      <c r="H67" s="136">
        <f>IFERROR(VLOOKUP(C67,[2]ИтВысота!$C$1:$G$35,5,0),0)</f>
        <v>0</v>
      </c>
      <c r="I67" s="136">
        <f>IFERROR(IF(H67=0,0,MATCH(H67,'[2]табл для мал'!E$2:E$180,0)),0)</f>
        <v>0</v>
      </c>
      <c r="J67" s="136">
        <f>IFERROR(VLOOKUP(C67,[2]Длина!$C$2:$I$162,7,0),0)</f>
        <v>300</v>
      </c>
      <c r="K67" s="136">
        <f>IFERROR(IF(J67=0,0,MATCH(J67,'[2]табл для мал'!F$2:F$180,1)),0)</f>
        <v>2</v>
      </c>
      <c r="L67" s="252">
        <f>IFERROR(VLOOKUP(C67,#REF!,5,0),0)</f>
        <v>0</v>
      </c>
      <c r="M67" s="136">
        <f>IFERROR(IF(L67=0,0,MATCH(L67,'[2]табл для мал'!G$2:G$180,1)),0)</f>
        <v>0</v>
      </c>
      <c r="N67" s="136" t="str">
        <f>IFERROR(VLOOKUP(C67,'[2]Бег 600м'!$C$1:$G$246,5,0),0)</f>
        <v>2,35,6</v>
      </c>
      <c r="O67" s="136">
        <f>IFERROR(IFERROR(VLOOKUP(N67,'[2]табл для мал'!$J$2:$K$181,2,0),VLOOKUP(N67,'[2]табл для мал'!$J$2:$K$181,2,1)-1),0)</f>
        <v>4</v>
      </c>
      <c r="P67" s="136">
        <f>G67+I67+K67+M67+S93+O67</f>
        <v>22</v>
      </c>
      <c r="Q67" s="136" t="s">
        <v>96</v>
      </c>
      <c r="R67" s="253" t="str">
        <f>VLOOKUP(C67,[2]Поток!$C$2:$F$182,4)</f>
        <v>Сородоенко А.А.</v>
      </c>
    </row>
    <row r="68" spans="1:18" x14ac:dyDescent="0.25">
      <c r="A68" s="141">
        <v>66</v>
      </c>
      <c r="B68" s="200">
        <v>292</v>
      </c>
      <c r="C68" s="155" t="s">
        <v>349</v>
      </c>
      <c r="D68" s="159">
        <v>41372</v>
      </c>
      <c r="E68" s="150" t="s">
        <v>21</v>
      </c>
      <c r="F68" s="251" t="str">
        <f>VLOOKUP(C68,'[2]Бег 60м'!$C$4:$G$190,5,0)</f>
        <v>н/я</v>
      </c>
      <c r="G68" s="136">
        <f>IFERROR(IF(F68=0,0,MATCH(F68,'[2]табл для мал'!B$2:B$180,0)),0)</f>
        <v>0</v>
      </c>
      <c r="H68" s="136">
        <f>IFERROR(VLOOKUP(C68,[2]ИтВысота!$C$1:$G$35,5,0),0)</f>
        <v>0</v>
      </c>
      <c r="I68" s="136">
        <f>IFERROR(IF(H68=0,0,MATCH(H68,'[2]табл для мал'!E$2:E$180,0)),0)</f>
        <v>0</v>
      </c>
      <c r="J68" s="136">
        <f>IFERROR(VLOOKUP(C68,[2]Длина!$C$2:$I$162,7,0),0)</f>
        <v>353</v>
      </c>
      <c r="K68" s="136">
        <f>IFERROR(IF(J68=0,0,MATCH(J68,'[2]табл для мал'!F$2:F$180,1)),0)</f>
        <v>20</v>
      </c>
      <c r="L68" s="252">
        <f>IFERROR(VLOOKUP(C68,#REF!,5,0),0)</f>
        <v>0</v>
      </c>
      <c r="M68" s="136">
        <f>IFERROR(IF(L68=0,0,MATCH(L68,'[2]табл для мал'!G$2:G$180,1)),0)</f>
        <v>0</v>
      </c>
      <c r="N68" s="136" t="str">
        <f>IFERROR(VLOOKUP(C68,'[2]Бег 600м'!$C$1:$G$246,5,0),0)</f>
        <v>2,51,9</v>
      </c>
      <c r="O68" s="136">
        <f>IFERROR(IFERROR(VLOOKUP(N68,'[2]табл для мал'!$J$2:$K$181,2,0),VLOOKUP(N68,'[2]табл для мал'!$J$2:$K$181,2,1)-1),0)</f>
        <v>0</v>
      </c>
      <c r="P68" s="136">
        <f>G68+I68+K68+M68+S71+O68</f>
        <v>20</v>
      </c>
      <c r="Q68" s="136" t="s">
        <v>96</v>
      </c>
      <c r="R68" s="253" t="str">
        <f>VLOOKUP(C68,[2]Поток!$C$2:$F$182,4)</f>
        <v>Шевелева Ю.А.</v>
      </c>
    </row>
    <row r="69" spans="1:18" x14ac:dyDescent="0.25">
      <c r="A69" s="141">
        <v>67</v>
      </c>
      <c r="B69" s="172">
        <v>416</v>
      </c>
      <c r="C69" s="238" t="s">
        <v>289</v>
      </c>
      <c r="D69" s="156">
        <v>41630</v>
      </c>
      <c r="E69" s="150" t="s">
        <v>21</v>
      </c>
      <c r="F69" s="251">
        <f>VLOOKUP(C69,'[2]Бег 60м'!$C$4:$G$190,5,0)</f>
        <v>11.2</v>
      </c>
      <c r="G69" s="136">
        <f>IFERROR(IF(F69=0,0,MATCH(F69,'[2]табл для мал'!B$2:B$180,0)),0)</f>
        <v>9</v>
      </c>
      <c r="H69" s="136">
        <f>IFERROR(VLOOKUP(C69,[2]ИтВысота!$C$1:$G$35,5,0),0)</f>
        <v>0</v>
      </c>
      <c r="I69" s="136">
        <f>IFERROR(IF(H69=0,0,MATCH(H69,'[2]табл для мал'!E$2:E$180,0)),0)</f>
        <v>0</v>
      </c>
      <c r="J69" s="136">
        <f>IFERROR(VLOOKUP(C69,[2]Длина!$C$2:$I$162,7,0),0)</f>
        <v>304</v>
      </c>
      <c r="K69" s="136">
        <f>IFERROR(IF(J69=0,0,MATCH(J69,'[2]табл для мал'!F$2:F$180,1)),0)</f>
        <v>4</v>
      </c>
      <c r="L69" s="252">
        <f>IFERROR(VLOOKUP(C69,#REF!,5,0),0)</f>
        <v>0</v>
      </c>
      <c r="M69" s="136">
        <f>IFERROR(IF(L69=0,0,MATCH(L69,'[2]табл для мал'!G$2:G$180,1)),0)</f>
        <v>0</v>
      </c>
      <c r="N69" s="136" t="str">
        <f>IFERROR(VLOOKUP(C69,'[2]Бег 600м'!$C$1:$G$246,5,0),0)</f>
        <v>2,40,5</v>
      </c>
      <c r="O69" s="136">
        <f>IFERROR(IFERROR(VLOOKUP(N69,'[2]табл для мал'!$J$2:$K$181,2,0),VLOOKUP(N69,'[2]табл для мал'!$J$2:$K$181,2,1)-1),0)</f>
        <v>0</v>
      </c>
      <c r="P69" s="136">
        <f>G69+I69+K69+M69+S72+O69</f>
        <v>13</v>
      </c>
      <c r="Q69" s="136" t="s">
        <v>96</v>
      </c>
      <c r="R69" s="253" t="str">
        <f>VLOOKUP(C69,[2]Поток!$C$2:$F$182,4)</f>
        <v>Шевелева Ю.А.</v>
      </c>
    </row>
    <row r="70" spans="1:18" x14ac:dyDescent="0.25">
      <c r="A70" s="141">
        <v>68</v>
      </c>
      <c r="B70" s="200">
        <v>63</v>
      </c>
      <c r="C70" s="150" t="s">
        <v>287</v>
      </c>
      <c r="D70" s="149">
        <v>41704</v>
      </c>
      <c r="E70" s="150" t="s">
        <v>21</v>
      </c>
      <c r="F70" s="251">
        <f>VLOOKUP(C70,'[2]Бег 60м'!$C$4:$G$190,5,0)</f>
        <v>10.9</v>
      </c>
      <c r="G70" s="136">
        <f>IFERROR(IF(F70=0,0,MATCH(F70,'[2]табл для мал'!B$2:B$180,0)),0)</f>
        <v>12</v>
      </c>
      <c r="H70" s="136">
        <f>IFERROR(VLOOKUP(C70,[2]ИтВысота!$C$1:$G$35,5,0),0)</f>
        <v>0</v>
      </c>
      <c r="I70" s="136">
        <f>IFERROR(IF(H70=0,0,MATCH(H70,'[2]табл для мал'!E$2:E$180,0)),0)</f>
        <v>0</v>
      </c>
      <c r="J70" s="136">
        <f>IFERROR(VLOOKUP(C70,[2]Длина!$C$2:$I$162,7,0),0)</f>
        <v>288</v>
      </c>
      <c r="K70" s="136">
        <f>IFERROR(IF(J70=0,0,MATCH(J70,'[2]табл для мал'!F$2:F$180,1)),0)</f>
        <v>0</v>
      </c>
      <c r="L70" s="252">
        <f>IFERROR(VLOOKUP(C70,#REF!,5,0),0)</f>
        <v>0</v>
      </c>
      <c r="M70" s="136">
        <f>IFERROR(IF(L70=0,0,MATCH(L70,'[2]табл для мал'!G$2:G$180,1)),0)</f>
        <v>0</v>
      </c>
      <c r="N70" s="136" t="str">
        <f>IFERROR(VLOOKUP(C70,'[2]Бег 600м'!$C$1:$G$246,5,0),0)</f>
        <v>2,39,3</v>
      </c>
      <c r="O70" s="136">
        <f>IFERROR(IFERROR(VLOOKUP(N70,'[2]табл для мал'!$J$2:$K$181,2,0),VLOOKUP(N70,'[2]табл для мал'!$J$2:$K$181,2,1)-1),0)</f>
        <v>0</v>
      </c>
      <c r="P70" s="136">
        <f>G70+I70+K70+M70+S96+O70</f>
        <v>12</v>
      </c>
      <c r="Q70" s="136" t="s">
        <v>96</v>
      </c>
      <c r="R70" s="253" t="str">
        <f>VLOOKUP(C70,[2]Поток!$C$2:$F$182,4)</f>
        <v>Сородоенко А.А.</v>
      </c>
    </row>
    <row r="71" spans="1:18" x14ac:dyDescent="0.25">
      <c r="A71" s="141">
        <v>69</v>
      </c>
      <c r="B71" s="172">
        <v>2</v>
      </c>
      <c r="C71" s="155" t="s">
        <v>355</v>
      </c>
      <c r="D71" s="156">
        <v>41832</v>
      </c>
      <c r="E71" s="150" t="s">
        <v>21</v>
      </c>
      <c r="F71" s="251" t="str">
        <f>VLOOKUP(C71,'[2]Бег 60м'!$C$4:$G$190,5,0)</f>
        <v>н/я</v>
      </c>
      <c r="G71" s="136">
        <f>IFERROR(IF(F71=0,0,MATCH(F71,'[2]табл для мал'!B$2:B$180,0)),0)</f>
        <v>0</v>
      </c>
      <c r="H71" s="136">
        <f>IFERROR(VLOOKUP(C71,[2]ИтВысота!$C$1:$G$35,5,0),0)</f>
        <v>0</v>
      </c>
      <c r="I71" s="136">
        <f>IFERROR(IF(H71=0,0,MATCH(H71,'[2]табл для мал'!E$2:E$180,0)),0)</f>
        <v>0</v>
      </c>
      <c r="J71" s="136">
        <f>IFERROR(VLOOKUP(C71,[2]Длина!$C$2:$I$162,7,0),0)</f>
        <v>325</v>
      </c>
      <c r="K71" s="136">
        <f>IFERROR(IF(J71=0,0,MATCH(J71,'[2]табл для мал'!F$2:F$180,1)),0)</f>
        <v>11</v>
      </c>
      <c r="L71" s="252">
        <f>IFERROR(VLOOKUP(C71,#REF!,5,0),0)</f>
        <v>0</v>
      </c>
      <c r="M71" s="136">
        <f>IFERROR(IF(L71=0,0,MATCH(L71,'[2]табл для мал'!G$2:G$180,1)),0)</f>
        <v>0</v>
      </c>
      <c r="N71" s="136">
        <f>IFERROR(VLOOKUP(C71,'[2]Бег 600м'!$C$1:$G$246,5,0),0)</f>
        <v>0</v>
      </c>
      <c r="O71" s="136">
        <f>IFERROR(IFERROR(VLOOKUP(N71,'[2]табл для мал'!$J$2:$K$181,2,0),VLOOKUP(N71,'[2]табл для мал'!$J$2:$K$181,2,1)-1),0)</f>
        <v>0</v>
      </c>
      <c r="P71" s="136">
        <f>G71+I71+K71+M71+S97+O71</f>
        <v>11</v>
      </c>
      <c r="Q71" s="136" t="s">
        <v>96</v>
      </c>
      <c r="R71" s="253" t="str">
        <f>VLOOKUP(C71,[2]Поток!$C$2:$F$182,4)</f>
        <v>Шевелева Ю.А.</v>
      </c>
    </row>
    <row r="72" spans="1:18" x14ac:dyDescent="0.25">
      <c r="A72" s="141">
        <v>70</v>
      </c>
      <c r="B72" s="144"/>
      <c r="C72" s="142" t="s">
        <v>292</v>
      </c>
      <c r="D72" s="115">
        <v>41816</v>
      </c>
      <c r="E72" s="112" t="s">
        <v>44</v>
      </c>
      <c r="F72" s="251">
        <f>VLOOKUP(C72,'[2]Бег 60м'!$C$4:$G$190,5,0)</f>
        <v>13.3</v>
      </c>
      <c r="G72" s="136">
        <f>IFERROR(IF(F72=0,0,MATCH(F72,'[2]табл для мал'!B$2:B$180,0)),0)</f>
        <v>0</v>
      </c>
      <c r="H72" s="136">
        <f>IFERROR(VLOOKUP(C72,[2]ИтВысота!$C$1:$G$35,5,0),0)</f>
        <v>0</v>
      </c>
      <c r="I72" s="136">
        <f>IFERROR(IF(H72=0,0,MATCH(H72,'[2]табл для мал'!E$2:E$180,0)),0)</f>
        <v>0</v>
      </c>
      <c r="J72" s="136">
        <f>IFERROR(VLOOKUP(C72,[2]Длина!$C$2:$I$162,7,0),0)</f>
        <v>0</v>
      </c>
      <c r="K72" s="136">
        <f>IFERROR(IF(J72=0,0,MATCH(J72,'[2]табл для мал'!F$2:F$180,1)),0)</f>
        <v>0</v>
      </c>
      <c r="L72" s="252">
        <f>IFERROR(VLOOKUP(C72,#REF!,5,0),0)</f>
        <v>0</v>
      </c>
      <c r="M72" s="136">
        <f>IFERROR(IF(L72=0,0,MATCH(L72,'[2]табл для мал'!G$2:G$180,1)),0)</f>
        <v>0</v>
      </c>
      <c r="N72" s="136" t="str">
        <f>IFERROR(VLOOKUP(C72,'[2]Бег 600м'!$C$1:$G$246,5,0),0)</f>
        <v>3,20,6</v>
      </c>
      <c r="O72" s="136">
        <f>IFERROR(IFERROR(VLOOKUP(N72,'[2]табл для мал'!$J$2:$K$181,2,0),VLOOKUP(N72,'[2]табл для мал'!$J$2:$K$181,2,1)-1),0)</f>
        <v>0</v>
      </c>
      <c r="P72" s="136">
        <f>G72+I72+K72+M72+S75+O72</f>
        <v>0</v>
      </c>
      <c r="Q72" s="136"/>
      <c r="R72" s="253" t="str">
        <f>VLOOKUP(C72,[2]Поток!$C$2:$F$182,4)</f>
        <v>Василенко И.М. Спицкая Д.В.</v>
      </c>
    </row>
  </sheetData>
  <protectedRanges>
    <protectedRange sqref="C9" name="Диапазон1_2_2_1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 Д итоговый виды</vt:lpstr>
      <vt:lpstr>Д итоговый многоборье</vt:lpstr>
      <vt:lpstr>Ю итоговый виды</vt:lpstr>
      <vt:lpstr>Ю итоговый многоборье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natabelaz65@mail.ru</cp:lastModifiedBy>
  <dcterms:created xsi:type="dcterms:W3CDTF">2015-06-05T18:19:34Z</dcterms:created>
  <dcterms:modified xsi:type="dcterms:W3CDTF">2025-12-10T02:59:44Z</dcterms:modified>
</cp:coreProperties>
</file>