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г\Desktop\Астафьева 2024\"/>
    </mc:Choice>
  </mc:AlternateContent>
  <bookViews>
    <workbookView xWindow="120" yWindow="120" windowWidth="9720" windowHeight="7320" activeTab="5"/>
  </bookViews>
  <sheets>
    <sheet name="2стр (2)" sheetId="22" r:id="rId1"/>
    <sheet name="1стр (2)" sheetId="21" r:id="rId2"/>
    <sheet name="ФИН" sheetId="18" r:id="rId3"/>
    <sheet name="2стр" sheetId="17" r:id="rId4"/>
    <sheet name="1стр" sheetId="16" r:id="rId5"/>
    <sheet name="призеры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4">'1стр'!$A$1:$I$61</definedName>
    <definedName name="_xlnm.Print_Area" localSheetId="1">'1стр (2)'!$A$1:$I$61</definedName>
    <definedName name="_xlnm.Print_Area" localSheetId="3">'2стр'!$A$1:$I$35</definedName>
    <definedName name="_xlnm.Print_Area" localSheetId="0">'2стр (2)'!$A$1:$I$35</definedName>
    <definedName name="_xlnm.Print_Area" localSheetId="5">призеры!$A$1:$I$98</definedName>
    <definedName name="_xlnm.Print_Area" localSheetId="2">ФИН!$A$1:$I$47</definedName>
  </definedNames>
  <calcPr calcId="162913"/>
</workbook>
</file>

<file path=xl/calcChain.xml><?xml version="1.0" encoding="utf-8"?>
<calcChain xmlns="http://schemas.openxmlformats.org/spreadsheetml/2006/main">
  <c r="C18" i="3" l="1"/>
  <c r="D18" i="3"/>
  <c r="E18" i="3"/>
  <c r="F18" i="3"/>
  <c r="G18" i="3"/>
  <c r="H18" i="3"/>
  <c r="C20" i="3"/>
  <c r="D20" i="3"/>
  <c r="E20" i="3"/>
  <c r="F20" i="3"/>
  <c r="G20" i="3"/>
  <c r="H20" i="3"/>
  <c r="H17" i="3" l="1"/>
  <c r="E16" i="3"/>
  <c r="C19" i="3"/>
  <c r="E17" i="3" l="1"/>
  <c r="G17" i="3"/>
  <c r="D17" i="3"/>
  <c r="C16" i="3"/>
  <c r="H19" i="3"/>
  <c r="D19" i="3"/>
  <c r="G19" i="3"/>
  <c r="E19" i="3"/>
  <c r="H16" i="3"/>
  <c r="D16" i="3"/>
  <c r="C17" i="3"/>
  <c r="G15" i="3"/>
  <c r="E15" i="3"/>
  <c r="D15" i="3"/>
  <c r="H15" i="3"/>
  <c r="C15" i="3"/>
  <c r="G16" i="3"/>
  <c r="F15" i="3" l="1"/>
  <c r="F16" i="3"/>
  <c r="F17" i="3"/>
  <c r="F19" i="3"/>
  <c r="H74" i="3" l="1"/>
  <c r="F74" i="3"/>
  <c r="E74" i="3"/>
  <c r="D74" i="3"/>
  <c r="C74" i="3"/>
  <c r="H73" i="3"/>
  <c r="F73" i="3"/>
  <c r="E73" i="3"/>
  <c r="D73" i="3"/>
  <c r="C73" i="3"/>
  <c r="H62" i="3"/>
  <c r="F62" i="3"/>
  <c r="E62" i="3"/>
  <c r="D62" i="3"/>
  <c r="C62" i="3"/>
  <c r="H61" i="3"/>
  <c r="F61" i="3"/>
  <c r="E61" i="3"/>
  <c r="D61" i="3"/>
  <c r="C61" i="3"/>
  <c r="H60" i="3"/>
  <c r="F60" i="3"/>
  <c r="E60" i="3"/>
  <c r="D60" i="3"/>
  <c r="C60" i="3"/>
  <c r="H59" i="3"/>
  <c r="F59" i="3"/>
  <c r="E59" i="3"/>
  <c r="D59" i="3"/>
  <c r="C59" i="3"/>
  <c r="F89" i="3"/>
  <c r="F88" i="3"/>
  <c r="F87" i="3"/>
  <c r="B88" i="3"/>
  <c r="B86" i="3"/>
  <c r="F58" i="16"/>
  <c r="F57" i="16"/>
  <c r="F56" i="16"/>
  <c r="F55" i="16"/>
  <c r="B57" i="16"/>
  <c r="B55" i="16"/>
  <c r="A4" i="16"/>
  <c r="A3" i="16"/>
  <c r="F32" i="17"/>
  <c r="F31" i="17"/>
  <c r="F30" i="17"/>
  <c r="F29" i="17"/>
  <c r="B31" i="17"/>
  <c r="B29" i="17"/>
  <c r="A4" i="17"/>
  <c r="A3" i="17"/>
  <c r="F44" i="18"/>
  <c r="F43" i="18"/>
  <c r="F42" i="18"/>
  <c r="F41" i="18"/>
  <c r="B43" i="18"/>
  <c r="B41" i="18"/>
  <c r="A4" i="18"/>
  <c r="A3" i="18"/>
  <c r="H83" i="3" l="1"/>
  <c r="F83" i="3"/>
  <c r="E83" i="3"/>
  <c r="D83" i="3"/>
  <c r="C83" i="3"/>
  <c r="H82" i="3"/>
  <c r="F82" i="3"/>
  <c r="E82" i="3"/>
  <c r="D82" i="3"/>
  <c r="C82" i="3"/>
  <c r="H81" i="3"/>
  <c r="F81" i="3"/>
  <c r="E81" i="3"/>
  <c r="D81" i="3"/>
  <c r="C81" i="3"/>
  <c r="H80" i="3"/>
  <c r="F80" i="3"/>
  <c r="E80" i="3"/>
  <c r="D80" i="3"/>
  <c r="C80" i="3"/>
  <c r="H79" i="3"/>
  <c r="F79" i="3"/>
  <c r="E79" i="3"/>
  <c r="D79" i="3"/>
  <c r="C79" i="3"/>
  <c r="H78" i="3"/>
  <c r="F78" i="3"/>
  <c r="E78" i="3"/>
  <c r="D78" i="3"/>
  <c r="C78" i="3"/>
  <c r="H69" i="3"/>
  <c r="F69" i="3"/>
  <c r="E69" i="3"/>
  <c r="D69" i="3"/>
  <c r="C69" i="3"/>
  <c r="H68" i="3"/>
  <c r="F68" i="3"/>
  <c r="E68" i="3"/>
  <c r="D68" i="3"/>
  <c r="C68" i="3"/>
  <c r="H67" i="3"/>
  <c r="F67" i="3"/>
  <c r="E67" i="3"/>
  <c r="D67" i="3"/>
  <c r="C67" i="3"/>
  <c r="H66" i="3"/>
  <c r="F66" i="3"/>
  <c r="E66" i="3"/>
  <c r="D66" i="3"/>
  <c r="C66" i="3"/>
  <c r="H65" i="3"/>
  <c r="F65" i="3"/>
  <c r="E65" i="3"/>
  <c r="D65" i="3"/>
  <c r="C65" i="3"/>
  <c r="H64" i="3"/>
  <c r="F64" i="3"/>
  <c r="E64" i="3"/>
  <c r="D64" i="3"/>
  <c r="C64" i="3"/>
  <c r="H48" i="3"/>
  <c r="F48" i="3"/>
  <c r="E48" i="3"/>
  <c r="D48" i="3"/>
  <c r="C48" i="3"/>
  <c r="H47" i="3"/>
  <c r="F47" i="3"/>
  <c r="E47" i="3"/>
  <c r="D47" i="3"/>
  <c r="C47" i="3"/>
  <c r="H46" i="3"/>
  <c r="F46" i="3"/>
  <c r="E46" i="3"/>
  <c r="D46" i="3"/>
  <c r="C46" i="3"/>
  <c r="H45" i="3"/>
  <c r="F45" i="3"/>
  <c r="E45" i="3"/>
  <c r="D45" i="3"/>
  <c r="C45" i="3"/>
  <c r="H34" i="3"/>
  <c r="F34" i="3"/>
  <c r="E34" i="3"/>
  <c r="D34" i="3"/>
  <c r="C34" i="3"/>
  <c r="H33" i="3"/>
  <c r="F33" i="3"/>
  <c r="E33" i="3"/>
  <c r="D33" i="3"/>
  <c r="C33" i="3"/>
  <c r="H32" i="3"/>
  <c r="F32" i="3"/>
  <c r="E32" i="3"/>
  <c r="D32" i="3"/>
  <c r="C32" i="3"/>
  <c r="H31" i="3"/>
  <c r="F31" i="3"/>
  <c r="E31" i="3"/>
  <c r="D31" i="3"/>
  <c r="C31" i="3"/>
  <c r="H30" i="3"/>
  <c r="F30" i="3"/>
  <c r="E30" i="3"/>
  <c r="D30" i="3"/>
  <c r="C30" i="3"/>
  <c r="H29" i="3"/>
  <c r="F29" i="3"/>
  <c r="E29" i="3"/>
  <c r="D29" i="3"/>
  <c r="C29" i="3"/>
  <c r="C38" i="18" l="1"/>
  <c r="D38" i="18"/>
  <c r="E38" i="18"/>
  <c r="F38" i="18"/>
  <c r="G38" i="18"/>
  <c r="H38" i="18"/>
  <c r="D37" i="18"/>
  <c r="E37" i="18"/>
  <c r="F37" i="18"/>
  <c r="G37" i="18"/>
  <c r="H37" i="18"/>
  <c r="C37" i="18"/>
  <c r="G35" i="18"/>
  <c r="G34" i="18"/>
  <c r="C32" i="18"/>
  <c r="D32" i="18"/>
  <c r="E32" i="18"/>
  <c r="F32" i="18"/>
  <c r="G32" i="18"/>
  <c r="H32" i="18"/>
  <c r="D31" i="18"/>
  <c r="E31" i="18"/>
  <c r="F31" i="18"/>
  <c r="G31" i="18"/>
  <c r="H31" i="18"/>
  <c r="C31" i="18"/>
  <c r="G29" i="18"/>
  <c r="G28" i="18"/>
  <c r="G23" i="18"/>
  <c r="G22" i="18"/>
  <c r="G26" i="18"/>
  <c r="G25" i="18"/>
  <c r="G20" i="18"/>
  <c r="G19" i="18"/>
  <c r="C17" i="18"/>
  <c r="D17" i="18"/>
  <c r="E17" i="18"/>
  <c r="F17" i="18"/>
  <c r="G17" i="18"/>
  <c r="H17" i="18"/>
  <c r="D16" i="18"/>
  <c r="E16" i="18"/>
  <c r="F16" i="18"/>
  <c r="G16" i="18"/>
  <c r="H16" i="18"/>
  <c r="C16" i="18"/>
  <c r="G14" i="18"/>
  <c r="G13" i="18"/>
  <c r="G10" i="18"/>
  <c r="G8" i="18"/>
  <c r="A8" i="18"/>
  <c r="A13" i="18"/>
  <c r="A16" i="18"/>
  <c r="A19" i="18"/>
  <c r="A22" i="18"/>
  <c r="A25" i="18"/>
  <c r="A28" i="18"/>
  <c r="A31" i="18"/>
  <c r="A34" i="18"/>
  <c r="A37" i="18"/>
  <c r="C24" i="17" l="1"/>
  <c r="D24" i="17"/>
  <c r="E24" i="17"/>
  <c r="F24" i="17"/>
  <c r="H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D23" i="17"/>
  <c r="E23" i="17"/>
  <c r="F23" i="17"/>
  <c r="H23" i="17"/>
  <c r="C23" i="17"/>
  <c r="C20" i="17"/>
  <c r="D20" i="17"/>
  <c r="E20" i="17"/>
  <c r="F20" i="17"/>
  <c r="H20" i="17"/>
  <c r="C21" i="17"/>
  <c r="D21" i="17"/>
  <c r="E21" i="17"/>
  <c r="F21" i="17"/>
  <c r="H21" i="17"/>
  <c r="C14" i="17"/>
  <c r="D14" i="17"/>
  <c r="E14" i="17"/>
  <c r="F14" i="17"/>
  <c r="H14" i="17"/>
  <c r="C15" i="17"/>
  <c r="D15" i="17"/>
  <c r="E15" i="17"/>
  <c r="F15" i="17"/>
  <c r="H15" i="17"/>
  <c r="C16" i="17"/>
  <c r="D16" i="17"/>
  <c r="E16" i="17"/>
  <c r="F16" i="17"/>
  <c r="H16" i="17"/>
  <c r="D13" i="17"/>
  <c r="E13" i="17"/>
  <c r="F13" i="17"/>
  <c r="H13" i="17"/>
  <c r="C13" i="17"/>
  <c r="A8" i="16" l="1"/>
  <c r="A8" i="17" l="1"/>
  <c r="C10" i="17"/>
  <c r="D10" i="17"/>
  <c r="E10" i="17"/>
  <c r="F10" i="17"/>
  <c r="H10" i="17"/>
  <c r="C11" i="17"/>
  <c r="D11" i="17"/>
  <c r="E11" i="17"/>
  <c r="F11" i="17"/>
  <c r="H11" i="17"/>
  <c r="C38" i="16"/>
  <c r="D38" i="16"/>
  <c r="E38" i="16"/>
  <c r="F38" i="16"/>
  <c r="H38" i="16"/>
  <c r="C39" i="16"/>
  <c r="D39" i="16"/>
  <c r="E39" i="16"/>
  <c r="F39" i="16"/>
  <c r="H39" i="16"/>
  <c r="F86" i="3" l="1"/>
  <c r="A4" i="3"/>
  <c r="A3" i="3"/>
  <c r="H29" i="16"/>
  <c r="F29" i="16"/>
  <c r="E29" i="16"/>
  <c r="D29" i="16"/>
  <c r="C29" i="16"/>
  <c r="H28" i="16"/>
  <c r="F28" i="16"/>
  <c r="E28" i="16"/>
  <c r="D28" i="16"/>
  <c r="C28" i="16"/>
  <c r="H27" i="16"/>
  <c r="F27" i="16"/>
  <c r="E27" i="16"/>
  <c r="D27" i="16"/>
  <c r="C27" i="16"/>
  <c r="H26" i="16"/>
  <c r="F26" i="16"/>
  <c r="E26" i="16"/>
  <c r="D26" i="16"/>
  <c r="C26" i="16"/>
  <c r="A13" i="17" l="1"/>
  <c r="A18" i="17"/>
  <c r="A23" i="17"/>
  <c r="A50" i="16"/>
  <c r="A43" i="16"/>
  <c r="A36" i="16"/>
  <c r="A31" i="16"/>
  <c r="A26" i="16"/>
  <c r="A21" i="16"/>
  <c r="C14" i="16" l="1"/>
  <c r="D14" i="16"/>
  <c r="E14" i="16"/>
  <c r="F14" i="16"/>
  <c r="H14" i="16"/>
  <c r="E44" i="3" l="1"/>
  <c r="E23" i="18" l="1"/>
  <c r="E37" i="16"/>
  <c r="C44" i="3"/>
  <c r="H44" i="3"/>
  <c r="D44" i="3"/>
  <c r="E43" i="3"/>
  <c r="D43" i="3"/>
  <c r="H43" i="3"/>
  <c r="C43" i="3"/>
  <c r="F43" i="3" l="1"/>
  <c r="F44" i="3"/>
  <c r="H22" i="18"/>
  <c r="H36" i="16"/>
  <c r="D23" i="18"/>
  <c r="D37" i="16"/>
  <c r="D22" i="18"/>
  <c r="D36" i="16"/>
  <c r="H23" i="18"/>
  <c r="H37" i="16"/>
  <c r="C22" i="18"/>
  <c r="C36" i="16"/>
  <c r="C23" i="18"/>
  <c r="C37" i="16"/>
  <c r="E22" i="18"/>
  <c r="E36" i="16"/>
  <c r="F23" i="18" l="1"/>
  <c r="F37" i="16"/>
  <c r="F22" i="18"/>
  <c r="F36" i="16"/>
  <c r="C57" i="3" l="1"/>
  <c r="E57" i="3"/>
  <c r="H57" i="3"/>
  <c r="D57" i="3"/>
  <c r="E28" i="18" l="1"/>
  <c r="E8" i="17"/>
  <c r="H28" i="18"/>
  <c r="H8" i="17"/>
  <c r="F57" i="3"/>
  <c r="C28" i="18"/>
  <c r="C8" i="17"/>
  <c r="D28" i="18"/>
  <c r="D8" i="17"/>
  <c r="C58" i="3"/>
  <c r="D58" i="3"/>
  <c r="E58" i="3"/>
  <c r="H58" i="3"/>
  <c r="E29" i="18" l="1"/>
  <c r="E9" i="17"/>
  <c r="D29" i="18"/>
  <c r="D9" i="17"/>
  <c r="F28" i="18"/>
  <c r="F8" i="17"/>
  <c r="F58" i="3"/>
  <c r="H29" i="18"/>
  <c r="H9" i="17"/>
  <c r="C29" i="18"/>
  <c r="C9" i="17"/>
  <c r="F29" i="18" l="1"/>
  <c r="F9" i="17"/>
  <c r="C50" i="3" l="1"/>
  <c r="C55" i="3"/>
  <c r="H55" i="3"/>
  <c r="D55" i="3"/>
  <c r="E55" i="3"/>
  <c r="E50" i="3"/>
  <c r="H50" i="3"/>
  <c r="D50" i="3"/>
  <c r="C52" i="3"/>
  <c r="C45" i="16" s="1"/>
  <c r="D52" i="3"/>
  <c r="D45" i="16" s="1"/>
  <c r="E52" i="3"/>
  <c r="E45" i="16" s="1"/>
  <c r="H52" i="3"/>
  <c r="H45" i="16" s="1"/>
  <c r="H54" i="3"/>
  <c r="D54" i="3"/>
  <c r="E54" i="3"/>
  <c r="C54" i="3"/>
  <c r="E53" i="3"/>
  <c r="E46" i="16" s="1"/>
  <c r="C53" i="3"/>
  <c r="C46" i="16" s="1"/>
  <c r="H53" i="3"/>
  <c r="H46" i="16" s="1"/>
  <c r="D53" i="3"/>
  <c r="D46" i="16" s="1"/>
  <c r="F50" i="3" l="1"/>
  <c r="C25" i="18"/>
  <c r="C43" i="16"/>
  <c r="D25" i="18"/>
  <c r="D43" i="16"/>
  <c r="H43" i="16"/>
  <c r="H25" i="18"/>
  <c r="E25" i="18"/>
  <c r="E43" i="16"/>
  <c r="F53" i="3"/>
  <c r="F46" i="16" s="1"/>
  <c r="F55" i="3"/>
  <c r="F52" i="3"/>
  <c r="F45" i="16" s="1"/>
  <c r="F54" i="3"/>
  <c r="C51" i="3"/>
  <c r="D51" i="3"/>
  <c r="E51" i="3"/>
  <c r="H51" i="3"/>
  <c r="D26" i="18" l="1"/>
  <c r="D44" i="16"/>
  <c r="C26" i="18"/>
  <c r="C44" i="16"/>
  <c r="F51" i="3"/>
  <c r="F43" i="16"/>
  <c r="F25" i="18"/>
  <c r="H26" i="18"/>
  <c r="H44" i="16"/>
  <c r="E26" i="18"/>
  <c r="E44" i="16"/>
  <c r="F26" i="18" l="1"/>
  <c r="F44" i="16"/>
  <c r="E11" i="3" l="1"/>
  <c r="E11" i="16" s="1"/>
  <c r="H10" i="3"/>
  <c r="H10" i="16" s="1"/>
  <c r="D13" i="3"/>
  <c r="E9" i="3"/>
  <c r="C12" i="3"/>
  <c r="C12" i="16" s="1"/>
  <c r="E10" i="18" l="1"/>
  <c r="E9" i="16"/>
  <c r="C11" i="3"/>
  <c r="C11" i="16" s="1"/>
  <c r="E10" i="3"/>
  <c r="E10" i="16" s="1"/>
  <c r="D11" i="3"/>
  <c r="D11" i="16" s="1"/>
  <c r="H11" i="3"/>
  <c r="H11" i="16" s="1"/>
  <c r="D10" i="3"/>
  <c r="D10" i="16" s="1"/>
  <c r="C9" i="3"/>
  <c r="H12" i="3"/>
  <c r="H12" i="16" s="1"/>
  <c r="D12" i="3"/>
  <c r="D12" i="16" s="1"/>
  <c r="E12" i="3"/>
  <c r="E12" i="16" s="1"/>
  <c r="H9" i="3"/>
  <c r="D9" i="3"/>
  <c r="C10" i="3"/>
  <c r="C10" i="16" s="1"/>
  <c r="E13" i="3"/>
  <c r="H13" i="3"/>
  <c r="E8" i="3"/>
  <c r="D8" i="3"/>
  <c r="H8" i="3"/>
  <c r="C13" i="3"/>
  <c r="C8" i="3"/>
  <c r="C8" i="18" l="1"/>
  <c r="C8" i="16"/>
  <c r="F8" i="3"/>
  <c r="F9" i="3"/>
  <c r="H8" i="18"/>
  <c r="H8" i="16"/>
  <c r="D10" i="18"/>
  <c r="D9" i="16"/>
  <c r="C10" i="18"/>
  <c r="C9" i="16"/>
  <c r="D8" i="18"/>
  <c r="D8" i="16"/>
  <c r="H10" i="18"/>
  <c r="H9" i="16"/>
  <c r="E8" i="16"/>
  <c r="E8" i="18"/>
  <c r="F11" i="3"/>
  <c r="F11" i="16" s="1"/>
  <c r="F13" i="3"/>
  <c r="F10" i="3"/>
  <c r="F10" i="16" s="1"/>
  <c r="F12" i="3"/>
  <c r="F12" i="16" s="1"/>
  <c r="F8" i="18" l="1"/>
  <c r="F8" i="16"/>
  <c r="F10" i="18"/>
  <c r="F9" i="16"/>
  <c r="E39" i="3" l="1"/>
  <c r="E34" i="16" s="1"/>
  <c r="H38" i="3"/>
  <c r="H33" i="16" s="1"/>
  <c r="D41" i="3"/>
  <c r="E37" i="3"/>
  <c r="C40" i="3"/>
  <c r="E20" i="18" l="1"/>
  <c r="E32" i="16"/>
  <c r="C39" i="3"/>
  <c r="C34" i="16" s="1"/>
  <c r="E38" i="3"/>
  <c r="E33" i="16" s="1"/>
  <c r="D39" i="3"/>
  <c r="D34" i="16" s="1"/>
  <c r="H39" i="3"/>
  <c r="H34" i="16" s="1"/>
  <c r="D38" i="3"/>
  <c r="D33" i="16" s="1"/>
  <c r="C37" i="3"/>
  <c r="H40" i="3"/>
  <c r="D40" i="3"/>
  <c r="E40" i="3"/>
  <c r="H37" i="3"/>
  <c r="D37" i="3"/>
  <c r="C38" i="3"/>
  <c r="C33" i="16" s="1"/>
  <c r="E41" i="3"/>
  <c r="H41" i="3"/>
  <c r="E36" i="3"/>
  <c r="D36" i="3"/>
  <c r="H36" i="3"/>
  <c r="C41" i="3"/>
  <c r="C36" i="3"/>
  <c r="H19" i="18" l="1"/>
  <c r="H31" i="16"/>
  <c r="C19" i="18"/>
  <c r="C31" i="16"/>
  <c r="F36" i="3"/>
  <c r="F37" i="3"/>
  <c r="D20" i="18"/>
  <c r="D32" i="16"/>
  <c r="C20" i="18"/>
  <c r="C32" i="16"/>
  <c r="D19" i="18"/>
  <c r="D31" i="16"/>
  <c r="H20" i="18"/>
  <c r="H32" i="16"/>
  <c r="E19" i="18"/>
  <c r="E31" i="16"/>
  <c r="F39" i="3"/>
  <c r="F34" i="16" s="1"/>
  <c r="F38" i="3"/>
  <c r="F33" i="16" s="1"/>
  <c r="F40" i="3"/>
  <c r="F41" i="3"/>
  <c r="F19" i="18" l="1"/>
  <c r="F31" i="16"/>
  <c r="F20" i="18"/>
  <c r="F32" i="16"/>
  <c r="F22" i="3" l="1"/>
  <c r="F25" i="3"/>
  <c r="F24" i="16" s="1"/>
  <c r="F24" i="3"/>
  <c r="F23" i="16" s="1"/>
  <c r="E24" i="3"/>
  <c r="E23" i="16" s="1"/>
  <c r="D25" i="3"/>
  <c r="D24" i="16" s="1"/>
  <c r="H25" i="3"/>
  <c r="H24" i="16" s="1"/>
  <c r="C25" i="3"/>
  <c r="C24" i="16" s="1"/>
  <c r="E25" i="3"/>
  <c r="E24" i="16" s="1"/>
  <c r="C22" i="3"/>
  <c r="H22" i="3"/>
  <c r="C23" i="3"/>
  <c r="H23" i="3"/>
  <c r="D22" i="3"/>
  <c r="D23" i="3"/>
  <c r="C24" i="3"/>
  <c r="C23" i="16" s="1"/>
  <c r="H24" i="3"/>
  <c r="H23" i="16" s="1"/>
  <c r="C27" i="3"/>
  <c r="E22" i="3"/>
  <c r="E23" i="3"/>
  <c r="D24" i="3"/>
  <c r="D23" i="16" s="1"/>
  <c r="C13" i="18" l="1"/>
  <c r="C21" i="16"/>
  <c r="D14" i="18"/>
  <c r="D22" i="16"/>
  <c r="E14" i="18"/>
  <c r="E22" i="16"/>
  <c r="D13" i="18"/>
  <c r="D21" i="16"/>
  <c r="C14" i="18"/>
  <c r="C22" i="16"/>
  <c r="F21" i="16"/>
  <c r="F13" i="18"/>
  <c r="H14" i="18"/>
  <c r="H22" i="16"/>
  <c r="E21" i="16"/>
  <c r="E13" i="18"/>
  <c r="H13" i="18"/>
  <c r="H21" i="16"/>
  <c r="F23" i="3"/>
  <c r="E27" i="3"/>
  <c r="F27" i="3"/>
  <c r="F26" i="3"/>
  <c r="E26" i="3"/>
  <c r="D27" i="3"/>
  <c r="H27" i="3"/>
  <c r="C26" i="3"/>
  <c r="D26" i="3"/>
  <c r="H26" i="3"/>
  <c r="F14" i="18" l="1"/>
  <c r="F22" i="16"/>
  <c r="C71" i="3" l="1"/>
  <c r="C76" i="3"/>
  <c r="H76" i="3"/>
  <c r="D76" i="3"/>
  <c r="E76" i="3"/>
  <c r="E71" i="3"/>
  <c r="H71" i="3"/>
  <c r="D71" i="3"/>
  <c r="H75" i="3"/>
  <c r="D75" i="3"/>
  <c r="E75" i="3"/>
  <c r="C75" i="3"/>
  <c r="F76" i="3" l="1"/>
  <c r="F75" i="3"/>
  <c r="E34" i="18"/>
  <c r="E18" i="17"/>
  <c r="F71" i="3"/>
  <c r="C34" i="18"/>
  <c r="C18" i="17"/>
  <c r="H34" i="18"/>
  <c r="H18" i="17"/>
  <c r="D34" i="18"/>
  <c r="D18" i="17"/>
  <c r="C72" i="3"/>
  <c r="D72" i="3"/>
  <c r="E72" i="3"/>
  <c r="H72" i="3"/>
  <c r="F34" i="18" l="1"/>
  <c r="F18" i="17"/>
  <c r="E35" i="18"/>
  <c r="E19" i="17"/>
  <c r="D35" i="18"/>
  <c r="D19" i="17"/>
  <c r="F72" i="3"/>
  <c r="H35" i="18"/>
  <c r="H19" i="17"/>
  <c r="C35" i="18"/>
  <c r="C19" i="17"/>
  <c r="F35" i="18" l="1"/>
  <c r="F19" i="17"/>
</calcChain>
</file>

<file path=xl/sharedStrings.xml><?xml version="1.0" encoding="utf-8"?>
<sst xmlns="http://schemas.openxmlformats.org/spreadsheetml/2006/main" count="555" uniqueCount="152">
  <si>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</si>
  <si>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</si>
  <si>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</si>
  <si>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</si>
  <si>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</si>
  <si>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</si>
  <si>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</si>
  <si>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</si>
  <si>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</si>
  <si>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</si>
  <si>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5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</si>
  <si>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</si>
  <si>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</si>
  <si>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</si>
  <si>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</si>
  <si>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СФО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</si>
  <si>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</si>
  <si>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</si>
  <si>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</si>
  <si>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</si>
  <si>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</si>
  <si>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</si>
  <si>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</si>
  <si>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</si>
  <si>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</si>
  <si>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42 кг</t>
  </si>
  <si>
    <t>№</t>
  </si>
  <si>
    <t>В.К.</t>
  </si>
  <si>
    <t>55 кг</t>
  </si>
  <si>
    <t>60 кг</t>
  </si>
  <si>
    <t>46 кг</t>
  </si>
  <si>
    <t>50 кг</t>
  </si>
  <si>
    <t>66 кг</t>
  </si>
  <si>
    <t>72 кг</t>
  </si>
  <si>
    <t>78 кг</t>
  </si>
  <si>
    <t>84 кг</t>
  </si>
  <si>
    <t>св 84 кг</t>
  </si>
  <si>
    <t>ПФО</t>
  </si>
  <si>
    <t>ЮФО</t>
  </si>
  <si>
    <t>ВОРОБЬЁВА Ангелина Олеговна</t>
  </si>
  <si>
    <t>27.07.96, КМС</t>
  </si>
  <si>
    <t>Р.Татарстан, Казань, ФСОП "Россия"</t>
  </si>
  <si>
    <t>Ахметзянов Р.Р. Сагдиев А.В.</t>
  </si>
  <si>
    <t>ШЕСТАКОВА Алина Романовна</t>
  </si>
  <si>
    <t>30.09.99, КМС</t>
  </si>
  <si>
    <t>ЦФО</t>
  </si>
  <si>
    <t>Тульская, Тула</t>
  </si>
  <si>
    <t>Афонина ИП Ворфоломеев ВП</t>
  </si>
  <si>
    <t>САСЕВА Ангелина Вячеславовна</t>
  </si>
  <si>
    <t>10.07.97, МС</t>
  </si>
  <si>
    <t xml:space="preserve">Смоленская, , </t>
  </si>
  <si>
    <t>Катцин Ю.П.Федяев В.А</t>
  </si>
  <si>
    <t>ДУДАЕВА Регина Львовна</t>
  </si>
  <si>
    <t>03.11.98, КМС</t>
  </si>
  <si>
    <t>Ростовская, Ростов</t>
  </si>
  <si>
    <t>Петрова О.А. Пантелеева Е.А.</t>
  </si>
  <si>
    <t>КРЮКОВА Ольга Владимировна</t>
  </si>
  <si>
    <t>16.03.95, МС</t>
  </si>
  <si>
    <t xml:space="preserve">Самарская, Самара, </t>
  </si>
  <si>
    <t>Сараева А.А.</t>
  </si>
  <si>
    <t>КОЧНЕВА Юлия Александровна</t>
  </si>
  <si>
    <t>26.09.95, МС</t>
  </si>
  <si>
    <t>Нижегородская, Кстово</t>
  </si>
  <si>
    <t>Кожемякин В.С.</t>
  </si>
  <si>
    <t>АНИСИМОВА Валерия Александровна</t>
  </si>
  <si>
    <t>09.05.98, МС</t>
  </si>
  <si>
    <t>Томская, Северск, ОГУ ТО СШОР</t>
  </si>
  <si>
    <t>Вышегородцев ДЕ Вахмистрова НА</t>
  </si>
  <si>
    <t>САЛЬНИКОВА Ксения Витальевна</t>
  </si>
  <si>
    <t>24.07.99, КМС</t>
  </si>
  <si>
    <t>Пермский, Березники, МО</t>
  </si>
  <si>
    <t>Клинов Э.Н.</t>
  </si>
  <si>
    <t>Первенство Республики Алтай по самбо среди юношей и девушек 2002-03г.р.  (Отбор на первенство СФО)</t>
  </si>
  <si>
    <t>03-04 марта 2018г.                                              г.Горно-Алтайск</t>
  </si>
  <si>
    <t>КУДЮШЕВ Аткыр</t>
  </si>
  <si>
    <t>2004г</t>
  </si>
  <si>
    <t>Р.Алт</t>
  </si>
  <si>
    <t>Улаган</t>
  </si>
  <si>
    <t>Сартаков А.С.</t>
  </si>
  <si>
    <t>ЧАЧИЯКОВ Айан</t>
  </si>
  <si>
    <t>2003г</t>
  </si>
  <si>
    <t>Онгудай</t>
  </si>
  <si>
    <t>Ялчин С.П.</t>
  </si>
  <si>
    <t>МЕШКЕЕВ Сергей</t>
  </si>
  <si>
    <t>2002г</t>
  </si>
  <si>
    <t>Кош-Агач</t>
  </si>
  <si>
    <t>Канапиянов Е.Д.</t>
  </si>
  <si>
    <t>ЧУЛУНОВ Расул</t>
  </si>
  <si>
    <t>Санин А.А.</t>
  </si>
  <si>
    <t>ЕРИШЕВ Алан</t>
  </si>
  <si>
    <t>Усть-Кан</t>
  </si>
  <si>
    <t>Тукешев А.Б.</t>
  </si>
  <si>
    <t>КОНЗОШЕВ Артем</t>
  </si>
  <si>
    <t>Тадышев Ю.Н.</t>
  </si>
  <si>
    <t>ОЧУРДЯПОВ Амаду</t>
  </si>
  <si>
    <t>Ядогаев А.О.</t>
  </si>
  <si>
    <t>МАЙНАКОВ Алексей</t>
  </si>
  <si>
    <t>Горно-Алтайск, СДЮШОР</t>
  </si>
  <si>
    <t>Чичинов Р.Р. Аткунов С.Ю.</t>
  </si>
  <si>
    <t>КАРЫБАЕВ Аймерген</t>
  </si>
  <si>
    <t>Нукеев Е.С.</t>
  </si>
  <si>
    <t>ШАДРИН Кирилл</t>
  </si>
  <si>
    <t>Горно-Алтайск, Спарта</t>
  </si>
  <si>
    <t>Угрюмов А.А.</t>
  </si>
  <si>
    <t>ХАЛУЕВ Аслан</t>
  </si>
  <si>
    <t>Мажетканов Р.М.</t>
  </si>
  <si>
    <t>СОРОЧИНСКИЙ Вадим</t>
  </si>
  <si>
    <t>Бакрасов Б.М.</t>
  </si>
  <si>
    <t>ПЕШТИНОВ Батыр</t>
  </si>
  <si>
    <t>Горно-Алтайск</t>
  </si>
  <si>
    <t>ОКЕЕВ Касым</t>
  </si>
  <si>
    <t>КАЛБУКОВ Шуну</t>
  </si>
  <si>
    <t>КАЛБУКОВ Ажу</t>
  </si>
  <si>
    <t>САМАРХАНОВ Амир</t>
  </si>
  <si>
    <t>КУНДИН Дмитрий</t>
  </si>
  <si>
    <t>Усть-Кокса</t>
  </si>
  <si>
    <t>Сульянов Е.И.</t>
  </si>
  <si>
    <t>КАЛКИН Сергей</t>
  </si>
  <si>
    <t>Бабаков Д.Н.</t>
  </si>
  <si>
    <t>СОГОДИН Санат</t>
  </si>
  <si>
    <t>МАРУКЯН Эдгар</t>
  </si>
  <si>
    <t>БРАУН Ярослав</t>
  </si>
  <si>
    <t>Майма</t>
  </si>
  <si>
    <t>Мордовин С.Н.</t>
  </si>
  <si>
    <t>Черепанов В.А.</t>
  </si>
  <si>
    <t>КОНЫШЕВ Ирбис</t>
  </si>
  <si>
    <t>КЫНОВ Айсанат</t>
  </si>
  <si>
    <t>Гл. судья, судья ВК</t>
  </si>
  <si>
    <t>С.Ю.Аткунов</t>
  </si>
  <si>
    <t>/Горно-Алтайск/</t>
  </si>
  <si>
    <t>Гл. секретарь, судья ВК</t>
  </si>
  <si>
    <t>С.Н. Мордовин</t>
  </si>
  <si>
    <t>/ Майма /</t>
  </si>
  <si>
    <t>АСТАХОВ Николай</t>
  </si>
  <si>
    <t>ЩАНИН Илья</t>
  </si>
  <si>
    <t>НУГУМАНОВ Алимурат</t>
  </si>
  <si>
    <t>Рамазанов Р.М.</t>
  </si>
  <si>
    <t>ЗАРЕЧНЕВ Александр</t>
  </si>
  <si>
    <t>СИГАРЕВ Герман</t>
  </si>
  <si>
    <t>ЗАЙЦЕВ Дмитрий</t>
  </si>
  <si>
    <t>ПОСАЖЕНКО Захар</t>
  </si>
  <si>
    <t>ШИПУЛИН Вячеслав</t>
  </si>
  <si>
    <t>ТАДИН Артем</t>
  </si>
  <si>
    <t>Чемал</t>
  </si>
  <si>
    <t>Акопян Н.Н.</t>
  </si>
  <si>
    <t>ДОРОФЕЕВ Дмитрий</t>
  </si>
  <si>
    <t>38 кг</t>
  </si>
  <si>
    <t>65 кг</t>
  </si>
  <si>
    <t>св 71 кг</t>
  </si>
  <si>
    <t>31 кг</t>
  </si>
  <si>
    <t>34 кг</t>
  </si>
  <si>
    <t>св 65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</si>
</sst>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b/>
      <sz val="14"/>
      <name val="Arial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78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center" vertical="center"/>
    </xf>
    <xf numFmtId="0" fontId="8" fillId="0" borderId="22" xfId="0" applyNumberFormat="1" applyFont="1" applyFill="1" applyBorder="1"/>
    <xf numFmtId="0" fontId="1" fillId="0" borderId="2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textRotation="90"/>
    </xf>
    <xf numFmtId="0" fontId="9" fillId="2" borderId="14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textRotation="90"/>
    </xf>
    <xf numFmtId="0" fontId="9" fillId="2" borderId="10" xfId="0" applyFont="1" applyFill="1" applyBorder="1" applyAlignment="1">
      <alignment vertical="center" textRotation="90"/>
    </xf>
    <xf numFmtId="0" fontId="9" fillId="2" borderId="11" xfId="0" applyFont="1" applyFill="1" applyBorder="1" applyAlignment="1">
      <alignment vertical="center" textRotation="90"/>
    </xf>
    <xf numFmtId="0" fontId="5" fillId="0" borderId="0" xfId="0" applyFont="1" applyFill="1"/>
    <xf numFmtId="0" fontId="5" fillId="0" borderId="22" xfId="0" applyFont="1" applyFill="1" applyBorder="1"/>
    <xf numFmtId="0" fontId="5" fillId="0" borderId="0" xfId="0" applyFont="1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/>
    <xf numFmtId="0" fontId="9" fillId="2" borderId="38" xfId="0" applyFont="1" applyFill="1" applyBorder="1" applyAlignment="1">
      <alignment vertical="center" textRotation="90"/>
    </xf>
    <xf numFmtId="49" fontId="3" fillId="0" borderId="26" xfId="0" applyNumberFormat="1" applyFont="1" applyFill="1" applyBorder="1" applyAlignment="1">
      <alignment vertical="center" wrapText="1"/>
    </xf>
    <xf numFmtId="0" fontId="9" fillId="2" borderId="39" xfId="0" applyFont="1" applyFill="1" applyBorder="1" applyAlignment="1">
      <alignment vertical="center" textRotation="90"/>
    </xf>
    <xf numFmtId="49" fontId="3" fillId="0" borderId="29" xfId="0" applyNumberFormat="1" applyFont="1" applyFill="1" applyBorder="1" applyAlignment="1">
      <alignment vertical="center" wrapText="1"/>
    </xf>
    <xf numFmtId="49" fontId="3" fillId="0" borderId="34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3" fillId="0" borderId="33" xfId="0" applyNumberFormat="1" applyFont="1" applyFill="1" applyBorder="1" applyAlignment="1">
      <alignment vertical="center" wrapText="1"/>
    </xf>
    <xf numFmtId="49" fontId="3" fillId="0" borderId="35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20" fillId="0" borderId="10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top" textRotation="90"/>
    </xf>
    <xf numFmtId="0" fontId="9" fillId="2" borderId="4" xfId="0" applyFont="1" applyFill="1" applyBorder="1" applyAlignment="1">
      <alignment horizontal="center" vertical="top" textRotation="90"/>
    </xf>
    <xf numFmtId="0" fontId="9" fillId="2" borderId="5" xfId="0" applyFont="1" applyFill="1" applyBorder="1" applyAlignment="1">
      <alignment horizontal="center" vertical="top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2" borderId="37" xfId="0" applyFont="1" applyFill="1" applyBorder="1" applyAlignment="1">
      <alignment horizontal="center" vertical="center" textRotation="90"/>
    </xf>
    <xf numFmtId="0" fontId="9" fillId="2" borderId="38" xfId="0" applyFont="1" applyFill="1" applyBorder="1" applyAlignment="1">
      <alignment horizontal="center" vertical="center" textRotation="90"/>
    </xf>
    <xf numFmtId="0" fontId="9" fillId="2" borderId="39" xfId="0" applyFont="1" applyFill="1" applyBorder="1" applyAlignment="1">
      <alignment horizontal="center" vertical="center" textRotation="90"/>
    </xf>
    <xf numFmtId="0" fontId="16" fillId="0" borderId="0" xfId="0" applyFont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center" textRotation="90"/>
    </xf>
    <xf numFmtId="0" fontId="13" fillId="2" borderId="5" xfId="0" applyFont="1" applyFill="1" applyBorder="1" applyAlignment="1">
      <alignment horizontal="center" vertical="center" textRotation="90"/>
    </xf>
    <xf numFmtId="0" fontId="13" fillId="2" borderId="13" xfId="0" applyFont="1" applyFill="1" applyBorder="1" applyAlignment="1">
      <alignment horizontal="center" vertical="center" textRotation="90"/>
    </xf>
    <xf numFmtId="0" fontId="13" fillId="2" borderId="14" xfId="0" applyFont="1" applyFill="1" applyBorder="1" applyAlignment="1">
      <alignment horizontal="center" vertical="center" textRotation="90"/>
    </xf>
    <xf numFmtId="0" fontId="19" fillId="2" borderId="16" xfId="0" applyFont="1" applyFill="1" applyBorder="1" applyAlignment="1">
      <alignment horizontal="center" textRotation="90"/>
    </xf>
    <xf numFmtId="0" fontId="19" fillId="2" borderId="5" xfId="0" applyFont="1" applyFill="1" applyBorder="1" applyAlignment="1">
      <alignment horizontal="center" textRotation="90"/>
    </xf>
    <xf numFmtId="0" fontId="13" fillId="2" borderId="37" xfId="0" applyFont="1" applyFill="1" applyBorder="1" applyAlignment="1">
      <alignment horizontal="center" vertical="center" textRotation="90"/>
    </xf>
    <xf numFmtId="0" fontId="13" fillId="2" borderId="39" xfId="0" applyFont="1" applyFill="1" applyBorder="1" applyAlignment="1">
      <alignment horizontal="center" vertical="center" textRotation="90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3" fillId="2" borderId="38" xfId="0" applyFont="1" applyFill="1" applyBorder="1" applyAlignment="1">
      <alignment horizontal="center"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center" textRotation="90"/>
    </xf>
    <xf numFmtId="0" fontId="17" fillId="2" borderId="4" xfId="0" applyFont="1" applyFill="1" applyBorder="1" applyAlignment="1">
      <alignment horizontal="center" vertical="center" textRotation="90"/>
    </xf>
    <xf numFmtId="0" fontId="17" fillId="2" borderId="5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21" xfId="0" applyFont="1" applyFill="1" applyBorder="1" applyAlignment="1">
      <alignment horizontal="center" vertical="center" textRotation="90"/>
    </xf>
    <xf numFmtId="0" fontId="12" fillId="2" borderId="14" xfId="0" applyFont="1" applyFill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6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%2065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2;&#1084;&#1073;&#1086;/Desktop/&#1040;&#1073;&#1076;&#1091;&#1083;&#1072;&#1077;&#1074;&#1072;%202020.%202006-07/&#1089;&#1074;7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5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55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(3)"/>
      <sheetName val="регистрация (2)"/>
      <sheetName val="рег.раб."/>
      <sheetName val="Инструкция"/>
      <sheetName val="реквизиты"/>
      <sheetName val="регистрация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 xml:space="preserve">Открытый турнир памяти Алексея Астафьева победителя первенство России по самбо. </v>
          </cell>
        </row>
        <row r="3">
          <cell r="A3" t="str">
            <v>27.12.2024 г.                                              г.Бийск</v>
          </cell>
        </row>
        <row r="6">
          <cell r="A6" t="str">
            <v>Гл. судья, судья ВК</v>
          </cell>
          <cell r="G6" t="str">
            <v>Д.Ю. Евтушенко</v>
          </cell>
        </row>
        <row r="7">
          <cell r="G7" t="str">
            <v>/Бийск/</v>
          </cell>
        </row>
        <row r="8">
          <cell r="A8" t="str">
            <v>Гл. секретарь, судья ВК</v>
          </cell>
          <cell r="G8" t="str">
            <v>О.С.Кайгородов</v>
          </cell>
        </row>
        <row r="9">
          <cell r="G9" t="str">
            <v>/Бийск/</v>
          </cell>
        </row>
      </sheetData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 refreshError="1"/>
      <sheetData sheetId="1" refreshError="1"/>
      <sheetData sheetId="2" refreshError="1"/>
      <sheetData sheetId="3">
        <row r="6">
          <cell r="C6" t="str">
            <v>ИВАННИКОВ Михаил Евгеньевич</v>
          </cell>
          <cell r="D6" t="str">
            <v>17.10.2013. 3ю</v>
          </cell>
          <cell r="E6">
            <v>0</v>
          </cell>
          <cell r="F6" t="str">
            <v>Советский район</v>
          </cell>
          <cell r="H6" t="str">
            <v>Озорин Сергей Александрович</v>
          </cell>
        </row>
        <row r="7">
          <cell r="C7" t="str">
            <v>ТАТАРИНЦЕВ Артем Сергеевич</v>
          </cell>
          <cell r="D7" t="str">
            <v>03.11.2013. 3ю</v>
          </cell>
          <cell r="E7">
            <v>0</v>
          </cell>
          <cell r="F7" t="str">
            <v>Советский район</v>
          </cell>
          <cell r="H7" t="str">
            <v>Озорин Сергей Александрович</v>
          </cell>
        </row>
        <row r="8">
          <cell r="C8" t="str">
            <v>ДЕГТЯРЕВ Егор Константинович</v>
          </cell>
          <cell r="D8" t="str">
            <v>29.10.2013. 3ю</v>
          </cell>
          <cell r="E8">
            <v>0</v>
          </cell>
          <cell r="F8" t="str">
            <v>Заринск</v>
          </cell>
          <cell r="H8" t="str">
            <v>Блинова Л.О.</v>
          </cell>
        </row>
        <row r="9">
          <cell r="C9" t="str">
            <v>ШИЛКИН Арсений Алексеевич</v>
          </cell>
          <cell r="D9" t="str">
            <v>30.04.2013. б.р</v>
          </cell>
          <cell r="E9">
            <v>0</v>
          </cell>
          <cell r="F9" t="str">
            <v>Бийск</v>
          </cell>
          <cell r="H9" t="str">
            <v>Демьяненко С.А., Димитриенко И.В.</v>
          </cell>
        </row>
        <row r="10">
          <cell r="C10" t="str">
            <v>СВИРИДОВ Роман Робертович</v>
          </cell>
          <cell r="D10" t="str">
            <v>12.02.2013. 3ю</v>
          </cell>
          <cell r="E10">
            <v>0</v>
          </cell>
          <cell r="F10" t="str">
            <v>Заринск</v>
          </cell>
          <cell r="H10" t="str">
            <v>Блинова Любовь Олеговна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H11" t="str">
            <v/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 refreshError="1"/>
      <sheetData sheetId="1" refreshError="1"/>
      <sheetData sheetId="2" refreshError="1"/>
      <sheetData sheetId="3">
        <row r="6">
          <cell r="C6" t="str">
            <v>КОСАЧЕВ Иван Евгеньевич</v>
          </cell>
          <cell r="D6" t="str">
            <v>11.06.2013. 3ю</v>
          </cell>
          <cell r="E6">
            <v>0</v>
          </cell>
          <cell r="F6" t="str">
            <v>Мамонтово</v>
          </cell>
          <cell r="H6" t="str">
            <v>Косилов. А. А</v>
          </cell>
        </row>
        <row r="7">
          <cell r="C7" t="str">
            <v>ЕРЕМЕЕВ Григорий Петрович</v>
          </cell>
          <cell r="D7" t="str">
            <v>12.11.2013. 3ю</v>
          </cell>
          <cell r="E7">
            <v>0</v>
          </cell>
          <cell r="F7" t="str">
            <v>Бийск</v>
          </cell>
          <cell r="H7" t="str">
            <v>Шалюта П.В., Паринова Т.В.</v>
          </cell>
        </row>
        <row r="8">
          <cell r="C8" t="str">
            <v>СТАРИКОВ Евгений Викторович</v>
          </cell>
          <cell r="D8" t="str">
            <v>27.06.2014. 3ю</v>
          </cell>
          <cell r="E8">
            <v>0</v>
          </cell>
          <cell r="F8" t="str">
            <v>Мамонтово</v>
          </cell>
          <cell r="H8" t="str">
            <v>Косилов. А. А</v>
          </cell>
        </row>
        <row r="9">
          <cell r="C9" t="str">
            <v>ДРУЖИНИН Макар Сергеевич</v>
          </cell>
          <cell r="D9" t="str">
            <v>19.08.2013. б.р</v>
          </cell>
          <cell r="E9">
            <v>0</v>
          </cell>
          <cell r="F9" t="str">
            <v>Бийск</v>
          </cell>
          <cell r="H9" t="str">
            <v>Акулов В.Н,Шевцова Е.В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H11" t="str">
            <v/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 t="str">
            <v>МОШКИН Тимофей Юрьевич</v>
          </cell>
          <cell r="D6" t="str">
            <v>07.06.2007, 1ю</v>
          </cell>
          <cell r="E6">
            <v>0</v>
          </cell>
          <cell r="F6" t="str">
            <v>Томская, Северск</v>
          </cell>
          <cell r="H6" t="str">
            <v>Фокин А.А.</v>
          </cell>
        </row>
        <row r="7">
          <cell r="C7" t="str">
            <v>СТАРЧЕНКО Иван Сергеевич</v>
          </cell>
          <cell r="D7" t="str">
            <v>29.05.2006, 1ю</v>
          </cell>
          <cell r="E7">
            <v>0</v>
          </cell>
          <cell r="F7" t="str">
            <v>Алтайский, Шипуново</v>
          </cell>
          <cell r="H7" t="str">
            <v>Шаталов В. Н</v>
          </cell>
        </row>
        <row r="8">
          <cell r="C8" t="str">
            <v>ГЕЛЬЦЕР Ярослав Александрович</v>
          </cell>
          <cell r="D8" t="str">
            <v>19.08.2006, 1ю</v>
          </cell>
          <cell r="E8">
            <v>0</v>
          </cell>
          <cell r="F8" t="str">
            <v>Алтайский, Шипуново</v>
          </cell>
          <cell r="H8" t="str">
            <v>Шаталов В. Н</v>
          </cell>
        </row>
        <row r="9">
          <cell r="C9" t="str">
            <v>ПИУНОВ Артём Витальевич</v>
          </cell>
          <cell r="D9" t="str">
            <v>30.07.2006, 2ю</v>
          </cell>
          <cell r="E9">
            <v>0</v>
          </cell>
          <cell r="F9" t="str">
            <v>Новосибирский, Новосибирск</v>
          </cell>
          <cell r="H9" t="str">
            <v>Цыганов С.В.</v>
          </cell>
        </row>
        <row r="10">
          <cell r="C10" t="str">
            <v>ПИВОВАРОВ Семен Евгеньевич</v>
          </cell>
          <cell r="D10" t="str">
            <v>06.02.2006, 2ю</v>
          </cell>
          <cell r="E10">
            <v>0</v>
          </cell>
          <cell r="F10" t="str">
            <v>Алтайский, Советское</v>
          </cell>
          <cell r="H10" t="str">
            <v>Озорин С.А.</v>
          </cell>
        </row>
        <row r="11">
          <cell r="C11" t="str">
            <v>ТОКАРЕВ Кирилл Максимович</v>
          </cell>
          <cell r="D11" t="str">
            <v>14.02.2006, 2ю</v>
          </cell>
          <cell r="E11">
            <v>0</v>
          </cell>
          <cell r="F11" t="str">
            <v>Алтайский, Бийск</v>
          </cell>
          <cell r="H11" t="str">
            <v>Первов В.И. Трескин С.М.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ГУЛИЕВ Рамиль Эльдор оглы</v>
          </cell>
          <cell r="D6" t="str">
            <v>09.01.2014. 3ю</v>
          </cell>
          <cell r="E6">
            <v>0</v>
          </cell>
          <cell r="F6" t="str">
            <v>Волчиха</v>
          </cell>
          <cell r="H6" t="str">
            <v>Наумова Наталья Геннадьевна</v>
          </cell>
        </row>
        <row r="7">
          <cell r="C7" t="str">
            <v>ЛУНИН Михаил Александрович</v>
          </cell>
          <cell r="D7" t="str">
            <v>17.10.2014. 3ю</v>
          </cell>
          <cell r="E7">
            <v>0</v>
          </cell>
          <cell r="F7" t="str">
            <v>Заринск</v>
          </cell>
          <cell r="H7" t="str">
            <v>Блинова Л. О</v>
          </cell>
        </row>
        <row r="8">
          <cell r="C8" t="str">
            <v>ЧУБКО Андрей Евгеньевич</v>
          </cell>
          <cell r="D8" t="str">
            <v>16.07.2013. б.р</v>
          </cell>
          <cell r="E8">
            <v>0</v>
          </cell>
          <cell r="F8" t="str">
            <v>Бийск</v>
          </cell>
          <cell r="H8" t="str">
            <v>Акулов В.Н ,Шевцова Е.в</v>
          </cell>
        </row>
        <row r="9">
          <cell r="C9" t="str">
            <v>ХАМИДУЛИН Амир Рамилевич</v>
          </cell>
          <cell r="D9" t="str">
            <v>29.10.2013. б.р</v>
          </cell>
          <cell r="E9">
            <v>0</v>
          </cell>
          <cell r="F9" t="str">
            <v>Бийск</v>
          </cell>
          <cell r="H9" t="str">
            <v>Демьяненко С.А., Димитриенко И.В.</v>
          </cell>
        </row>
        <row r="10">
          <cell r="C10" t="str">
            <v>ЕФАНОВ Владимир Андреевич</v>
          </cell>
          <cell r="D10" t="str">
            <v>23.08.2014. б.р</v>
          </cell>
          <cell r="E10">
            <v>0</v>
          </cell>
          <cell r="F10" t="str">
            <v>Барнаул</v>
          </cell>
          <cell r="H10" t="str">
            <v>Тюкин С.Г.</v>
          </cell>
        </row>
        <row r="11">
          <cell r="C11" t="str">
            <v>БОБОХОНОВ Рамин Хандуллоевмч</v>
          </cell>
          <cell r="D11" t="str">
            <v>21.07.2013. 3ю</v>
          </cell>
          <cell r="E11">
            <v>0</v>
          </cell>
          <cell r="F11" t="str">
            <v>Бийск</v>
          </cell>
          <cell r="H11" t="str">
            <v>Гаврилов В. В. Асадовв А. В.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ДУБРОВСКИЙ Артём Евгеньевич</v>
          </cell>
          <cell r="D6" t="str">
            <v>26.03.2013. б.р</v>
          </cell>
          <cell r="E6">
            <v>0</v>
          </cell>
          <cell r="F6" t="str">
            <v>Старобелокуриха</v>
          </cell>
          <cell r="G6">
            <v>0</v>
          </cell>
          <cell r="H6" t="str">
            <v>Воробьев С. Н.</v>
          </cell>
        </row>
        <row r="7">
          <cell r="C7" t="str">
            <v>АРЕФЬЕВ Тимур Андреевич</v>
          </cell>
          <cell r="D7" t="str">
            <v>24.03.2014. б.р</v>
          </cell>
          <cell r="E7">
            <v>0</v>
          </cell>
          <cell r="F7" t="str">
            <v>Барнаул</v>
          </cell>
          <cell r="G7">
            <v>0</v>
          </cell>
          <cell r="H7" t="str">
            <v>Мелихов Р.С.</v>
          </cell>
        </row>
        <row r="8">
          <cell r="C8" t="str">
            <v>КОВАЛЕВ Никита Сергеевич</v>
          </cell>
          <cell r="D8" t="str">
            <v>29.07.2013. 1ю</v>
          </cell>
          <cell r="E8">
            <v>0</v>
          </cell>
          <cell r="F8" t="str">
            <v>Тальменка ДЮСШ</v>
          </cell>
          <cell r="G8">
            <v>0</v>
          </cell>
          <cell r="H8" t="str">
            <v>Аверин Владислав Владимирович</v>
          </cell>
        </row>
        <row r="9">
          <cell r="C9" t="str">
            <v>ПИДЖОЯН Эрик Алексеевич</v>
          </cell>
          <cell r="D9" t="str">
            <v>18.03.2014. б.р</v>
          </cell>
          <cell r="E9">
            <v>0</v>
          </cell>
          <cell r="F9" t="str">
            <v>Барнаул</v>
          </cell>
          <cell r="G9">
            <v>0</v>
          </cell>
          <cell r="H9" t="str">
            <v>Тюкин С.Г. Садуакасов Н.А.</v>
          </cell>
        </row>
        <row r="10">
          <cell r="C10" t="str">
            <v>БАНУКОВ Егор Владиславович</v>
          </cell>
          <cell r="D10" t="str">
            <v>24.03.2013. 3ю</v>
          </cell>
          <cell r="E10">
            <v>0</v>
          </cell>
          <cell r="F10" t="str">
            <v>Бийск</v>
          </cell>
          <cell r="G10">
            <v>0</v>
          </cell>
          <cell r="H10" t="str">
            <v>Гаврилов В. В. Асадовв А. В.</v>
          </cell>
        </row>
        <row r="11">
          <cell r="C11" t="str">
            <v>БУТУСОВ Захар Дмитриевич</v>
          </cell>
          <cell r="D11" t="str">
            <v>10.04.2014. б.р</v>
          </cell>
          <cell r="E11">
            <v>0</v>
          </cell>
          <cell r="F11" t="str">
            <v>Бийск</v>
          </cell>
          <cell r="G11">
            <v>0</v>
          </cell>
          <cell r="H11" t="str">
            <v>Гаврилов В. В. Асадовв А. В.</v>
          </cell>
        </row>
      </sheetData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КАЗАНЦЕВ Степан Николаевич</v>
          </cell>
          <cell r="D6" t="str">
            <v>09.10.2013. б.р</v>
          </cell>
          <cell r="E6">
            <v>0</v>
          </cell>
          <cell r="F6" t="str">
            <v>Бийск</v>
          </cell>
          <cell r="H6" t="str">
            <v>Дурыманов НВ</v>
          </cell>
        </row>
        <row r="7">
          <cell r="C7" t="str">
            <v>НАСОНКИН Алексей Витальевич</v>
          </cell>
          <cell r="D7" t="str">
            <v>03.07.2013. б.р</v>
          </cell>
          <cell r="E7">
            <v>0</v>
          </cell>
          <cell r="F7" t="str">
            <v>Бийск</v>
          </cell>
          <cell r="H7" t="str">
            <v>Асадова А.В., Гаврилов В.В.</v>
          </cell>
        </row>
        <row r="8">
          <cell r="C8" t="str">
            <v>КОЗЛОВ Денис Александрович</v>
          </cell>
          <cell r="D8" t="str">
            <v>08.08.2013. 3ю</v>
          </cell>
          <cell r="E8">
            <v>0</v>
          </cell>
          <cell r="F8" t="str">
            <v>Заринск</v>
          </cell>
          <cell r="H8" t="str">
            <v>Блинова Л.О.</v>
          </cell>
        </row>
        <row r="9">
          <cell r="C9" t="str">
            <v>НУРИДДИНОВ Азамат Гулбиддинович</v>
          </cell>
          <cell r="D9" t="str">
            <v>28.06.2013. б.р</v>
          </cell>
          <cell r="E9">
            <v>0</v>
          </cell>
          <cell r="F9" t="str">
            <v>Волчиха</v>
          </cell>
          <cell r="H9" t="str">
            <v>Наумова Наталья Геннадьевна</v>
          </cell>
        </row>
        <row r="10">
          <cell r="C10" t="str">
            <v>ГОЛОД Даниил Владимирович</v>
          </cell>
          <cell r="D10" t="str">
            <v>29.05.2013. б.р</v>
          </cell>
          <cell r="E10">
            <v>0</v>
          </cell>
          <cell r="F10" t="str">
            <v>Бийск</v>
          </cell>
          <cell r="H10" t="str">
            <v>Кайгородов О. С. Теренин П. В.</v>
          </cell>
        </row>
        <row r="11">
          <cell r="C11" t="str">
            <v>КУХЛЕНКО Александр Владимирович</v>
          </cell>
          <cell r="D11" t="str">
            <v>16.03.2013. б.р</v>
          </cell>
          <cell r="E11">
            <v>0</v>
          </cell>
          <cell r="F11" t="str">
            <v>Бийск</v>
          </cell>
          <cell r="H11" t="str">
            <v>Демьяненко С.А., Димитриенко И.В.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СУРМАВА Давид Романович</v>
          </cell>
          <cell r="D6" t="str">
            <v>06.01.2013. 3ю</v>
          </cell>
          <cell r="E6">
            <v>0</v>
          </cell>
          <cell r="F6" t="str">
            <v>Мамонтово</v>
          </cell>
          <cell r="H6" t="str">
            <v>Косилов. А. А</v>
          </cell>
        </row>
        <row r="7">
          <cell r="C7" t="str">
            <v>ПОДВИГИН Иван Сергеевич</v>
          </cell>
          <cell r="D7" t="str">
            <v>18.04.2013. 3ю</v>
          </cell>
          <cell r="E7">
            <v>0</v>
          </cell>
          <cell r="F7" t="str">
            <v>Мамонтово</v>
          </cell>
          <cell r="H7" t="str">
            <v>Косилов. А. А</v>
          </cell>
        </row>
        <row r="8">
          <cell r="C8" t="str">
            <v>ЧЕРНЫШЕВ Захар Евгеньевич</v>
          </cell>
          <cell r="D8" t="str">
            <v>12.02.2013. б.р</v>
          </cell>
          <cell r="E8">
            <v>0</v>
          </cell>
          <cell r="F8" t="str">
            <v>Красногорское</v>
          </cell>
          <cell r="H8" t="str">
            <v>Политов К. В. Тебереков Г. И.</v>
          </cell>
        </row>
        <row r="9">
          <cell r="C9" t="str">
            <v>РЕПИН Захар Антонович</v>
          </cell>
          <cell r="D9" t="str">
            <v>06.02.2013. б.р</v>
          </cell>
          <cell r="E9">
            <v>0</v>
          </cell>
          <cell r="F9" t="str">
            <v>Бийск</v>
          </cell>
          <cell r="H9" t="str">
            <v>Демьяненко С.А., Димитриенко И.В.</v>
          </cell>
        </row>
        <row r="10">
          <cell r="C10" t="str">
            <v>БРУСЕНЦЕВ Савелий Иванович</v>
          </cell>
          <cell r="D10" t="str">
            <v>21.12.2013. б.р</v>
          </cell>
          <cell r="E10">
            <v>0</v>
          </cell>
          <cell r="F10" t="str">
            <v>Бийск</v>
          </cell>
          <cell r="H10" t="str">
            <v>Дурыманов НВ</v>
          </cell>
        </row>
        <row r="11">
          <cell r="C11" t="str">
            <v>СУЛИМЕНКО Георгий Денисович</v>
          </cell>
          <cell r="D11" t="str">
            <v>21.10.2013. б.р</v>
          </cell>
          <cell r="E11">
            <v>0</v>
          </cell>
          <cell r="F11" t="str">
            <v>Бийск</v>
          </cell>
          <cell r="H11" t="str">
            <v>Демьяненко С.А., Димитриенко И.В.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ЕРËМИН Сергей Сергеевич</v>
          </cell>
          <cell r="D6" t="str">
            <v>05.03.2014. 3ю</v>
          </cell>
          <cell r="E6">
            <v>0</v>
          </cell>
          <cell r="F6" t="str">
            <v>Мамонтово</v>
          </cell>
          <cell r="H6" t="str">
            <v>Косилов. А. А</v>
          </cell>
        </row>
        <row r="7">
          <cell r="C7" t="str">
            <v>РЫЧАГОВ Андрей Викторович</v>
          </cell>
          <cell r="D7" t="str">
            <v>16.04.2013. б.р</v>
          </cell>
          <cell r="E7">
            <v>0</v>
          </cell>
          <cell r="F7" t="str">
            <v>Бийск</v>
          </cell>
          <cell r="H7" t="str">
            <v>Демьяненко С.А., Димитриенко И.В.</v>
          </cell>
        </row>
        <row r="8">
          <cell r="C8" t="str">
            <v>ШЕВЦОВ Кирилл Артемович</v>
          </cell>
          <cell r="D8" t="str">
            <v>02.03.2013. 3ю</v>
          </cell>
          <cell r="E8">
            <v>0</v>
          </cell>
          <cell r="F8" t="str">
            <v>Бийск</v>
          </cell>
          <cell r="H8" t="str">
            <v>Акулов В.Н,Шевцова Е.В</v>
          </cell>
        </row>
        <row r="9">
          <cell r="C9" t="str">
            <v>ДУДИН Егор Юрьевич</v>
          </cell>
          <cell r="D9" t="str">
            <v>14.07.2013. б.р</v>
          </cell>
          <cell r="E9">
            <v>0</v>
          </cell>
          <cell r="F9" t="str">
            <v>Бийск</v>
          </cell>
          <cell r="H9" t="str">
            <v>Демьяненко С.А., Димитриенко И.В.</v>
          </cell>
        </row>
        <row r="10">
          <cell r="C10" t="str">
            <v>НУЖДИН Богдан Андреевич</v>
          </cell>
          <cell r="D10" t="str">
            <v>24.02.2013. б.р</v>
          </cell>
          <cell r="E10">
            <v>0</v>
          </cell>
          <cell r="F10" t="str">
            <v>Бийск</v>
          </cell>
          <cell r="H10" t="str">
            <v>Акулов В.Н,Шевцова Е.В</v>
          </cell>
        </row>
        <row r="11">
          <cell r="C11" t="str">
            <v>ВЬЮНОВ Александр Олегович</v>
          </cell>
          <cell r="D11" t="str">
            <v>19.06.2013. б.р</v>
          </cell>
          <cell r="E11">
            <v>0</v>
          </cell>
          <cell r="F11" t="str">
            <v>Бийск</v>
          </cell>
          <cell r="H11" t="str">
            <v>Акулов В.Н,Шевцова Е.В</v>
          </cell>
        </row>
      </sheetData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ТЕШАЕВ Мухаммад Хусравджонович</v>
          </cell>
          <cell r="D6" t="str">
            <v>10.05.2012. 3ю</v>
          </cell>
          <cell r="E6">
            <v>0</v>
          </cell>
          <cell r="F6" t="str">
            <v>Волчиха</v>
          </cell>
          <cell r="H6" t="str">
            <v>Наумова Наталья Геннадьевна</v>
          </cell>
        </row>
        <row r="7">
          <cell r="C7" t="str">
            <v>МИРЗОЕВ Богдан Абдуалиевич</v>
          </cell>
          <cell r="D7" t="str">
            <v>13.11.2012. б.р</v>
          </cell>
          <cell r="E7">
            <v>0</v>
          </cell>
          <cell r="F7" t="str">
            <v>Бийск</v>
          </cell>
          <cell r="H7" t="str">
            <v>Димитриенко И.В., Евтушенко Д.Ю.</v>
          </cell>
        </row>
        <row r="8">
          <cell r="C8" t="str">
            <v>СЕЛЯНИН Матвей Алексеевич</v>
          </cell>
          <cell r="D8" t="str">
            <v>20.11.2012. б.р</v>
          </cell>
          <cell r="E8">
            <v>0</v>
          </cell>
          <cell r="F8" t="str">
            <v>Смоленское</v>
          </cell>
          <cell r="H8" t="str">
            <v>Зиновьев СМ</v>
          </cell>
        </row>
        <row r="9">
          <cell r="C9" t="str">
            <v>ЖЫЛКЫБАЕВ Омар Жанайдарович</v>
          </cell>
          <cell r="D9" t="str">
            <v>15.07.2012. б.р.</v>
          </cell>
          <cell r="E9">
            <v>0</v>
          </cell>
          <cell r="F9" t="str">
            <v>Барнаул</v>
          </cell>
          <cell r="H9" t="str">
            <v>Тюкин С.Г.</v>
          </cell>
        </row>
        <row r="10">
          <cell r="C10" t="str">
            <v>ОКС Павел Дмитриевич</v>
          </cell>
          <cell r="D10" t="str">
            <v>12.07.2012. б.р</v>
          </cell>
          <cell r="E10">
            <v>0</v>
          </cell>
          <cell r="F10" t="str">
            <v>Старобелокуриха</v>
          </cell>
          <cell r="H10" t="str">
            <v>Воробьев С. Н.</v>
          </cell>
        </row>
        <row r="11">
          <cell r="C11" t="str">
            <v>ПРУСОВ Матвей Егорович</v>
          </cell>
          <cell r="D11" t="str">
            <v>22.06.2013. б.р</v>
          </cell>
          <cell r="E11">
            <v>0</v>
          </cell>
          <cell r="F11" t="str">
            <v>Красногорское</v>
          </cell>
          <cell r="H11" t="str">
            <v>Политов К. В. Тебереков Г. И.</v>
          </cell>
        </row>
      </sheetData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 refreshError="1"/>
      <sheetData sheetId="1" refreshError="1"/>
      <sheetData sheetId="2" refreshError="1"/>
      <sheetData sheetId="3">
        <row r="6">
          <cell r="C6" t="str">
            <v>СЕЛЕВАНОВ Марк Валерьевич</v>
          </cell>
          <cell r="D6" t="str">
            <v>05.05.2013. б.р</v>
          </cell>
          <cell r="E6">
            <v>0</v>
          </cell>
          <cell r="F6" t="str">
            <v>Бийск</v>
          </cell>
          <cell r="H6" t="str">
            <v>Гаврилов В. В. Асадовв А. В.</v>
          </cell>
        </row>
        <row r="7">
          <cell r="C7" t="str">
            <v>ЧУПИН Матвей Иванович</v>
          </cell>
          <cell r="D7" t="str">
            <v>25.11.2013. б.р</v>
          </cell>
          <cell r="E7">
            <v>0</v>
          </cell>
          <cell r="F7" t="str">
            <v>Бийск</v>
          </cell>
          <cell r="H7" t="str">
            <v>Кайгородов О. С. Теренин П. В.</v>
          </cell>
        </row>
        <row r="8">
          <cell r="C8" t="str">
            <v>БЫЧКОВ Захар Михайлович</v>
          </cell>
          <cell r="D8" t="str">
            <v>18.02.2014. б.р</v>
          </cell>
          <cell r="E8">
            <v>0</v>
          </cell>
          <cell r="F8" t="str">
            <v>Волчиха</v>
          </cell>
          <cell r="H8" t="str">
            <v>Наумова Наталья Геннадьевна</v>
          </cell>
        </row>
        <row r="9">
          <cell r="C9" t="str">
            <v>ДОНЕЦКИХ Никита Олегович</v>
          </cell>
          <cell r="D9" t="str">
            <v>05.02.2014. 3ю</v>
          </cell>
          <cell r="E9">
            <v>0</v>
          </cell>
          <cell r="F9" t="str">
            <v>Мамонтово</v>
          </cell>
          <cell r="H9" t="str">
            <v>Косилов. А. А</v>
          </cell>
        </row>
        <row r="10">
          <cell r="C10" t="str">
            <v>НАТАЛЬЧЕНКО Богдан Евгеньевич</v>
          </cell>
          <cell r="D10" t="str">
            <v>21.11.2013. б.р</v>
          </cell>
          <cell r="E10">
            <v>0</v>
          </cell>
          <cell r="F10" t="str">
            <v>Бийск</v>
          </cell>
          <cell r="H10" t="str">
            <v>Демьяненко С.А., Димитриенко И.В.</v>
          </cell>
        </row>
        <row r="11">
          <cell r="C11" t="str">
            <v>СМОЛЯКОВ Макар Денисович</v>
          </cell>
          <cell r="D11" t="str">
            <v>13.03.2013. б.р</v>
          </cell>
          <cell r="E11">
            <v>0</v>
          </cell>
          <cell r="F11" t="str">
            <v>Бийск</v>
          </cell>
          <cell r="H11" t="str">
            <v>Кайгородов О. С. Теренин П. В.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 refreshError="1"/>
      <sheetData sheetId="1" refreshError="1"/>
      <sheetData sheetId="2" refreshError="1"/>
      <sheetData sheetId="3">
        <row r="6">
          <cell r="C6" t="str">
            <v>РОГОЖИН Олег Антонович</v>
          </cell>
          <cell r="D6" t="str">
            <v>02.11.2013. б.р</v>
          </cell>
          <cell r="E6">
            <v>0</v>
          </cell>
          <cell r="F6" t="str">
            <v>Старобелокуриха</v>
          </cell>
          <cell r="H6" t="str">
            <v>Воробьев С. Н.</v>
          </cell>
        </row>
        <row r="7">
          <cell r="C7" t="str">
            <v>ЖДАНОВ Дмитрий Вадимович</v>
          </cell>
          <cell r="D7" t="str">
            <v>16.06.2013. 3ю</v>
          </cell>
          <cell r="E7">
            <v>0</v>
          </cell>
          <cell r="F7" t="str">
            <v>Бийск</v>
          </cell>
          <cell r="H7" t="str">
            <v>Шалюта П.В., Паринова Т.В.</v>
          </cell>
        </row>
        <row r="8">
          <cell r="C8" t="str">
            <v>КОЛЕСОВ Дмитрий Алексеевич</v>
          </cell>
          <cell r="D8" t="str">
            <v>18.09.2013. б.р</v>
          </cell>
          <cell r="E8">
            <v>0</v>
          </cell>
          <cell r="F8" t="str">
            <v>Бийск</v>
          </cell>
          <cell r="H8" t="str">
            <v>Демьяненко С.А., Димитриенко И.В.</v>
          </cell>
        </row>
        <row r="9">
          <cell r="C9" t="str">
            <v>МАРТЫНОВ Максим Максимович</v>
          </cell>
          <cell r="D9" t="str">
            <v>11.06.2013. б.р</v>
          </cell>
          <cell r="E9">
            <v>0</v>
          </cell>
          <cell r="F9" t="str">
            <v>Тальменка ДЮСШ</v>
          </cell>
          <cell r="H9" t="str">
            <v>Данчук Е.Н</v>
          </cell>
        </row>
        <row r="10">
          <cell r="C10" t="str">
            <v>ФАДЕЕВ Трофим Денисович</v>
          </cell>
          <cell r="D10" t="str">
            <v>12.04.2013. б.р</v>
          </cell>
          <cell r="E10">
            <v>0</v>
          </cell>
          <cell r="F10" t="str">
            <v>Бийск</v>
          </cell>
          <cell r="H10" t="str">
            <v>Дурыманов НВ</v>
          </cell>
        </row>
        <row r="11">
          <cell r="C11" t="str">
            <v>ШЕШЛЯННИКОВ Евгений Александрович</v>
          </cell>
          <cell r="D11" t="str">
            <v>27.06.2014. б.р</v>
          </cell>
          <cell r="E11">
            <v>0</v>
          </cell>
          <cell r="F11" t="str">
            <v>Тальменка ДЮСШ</v>
          </cell>
          <cell r="H11" t="str">
            <v>Данчук Е.Н.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9" zoomScaleNormal="100" workbookViewId="0">
      <selection activeCell="D39" sqref="D39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17.25" customHeight="1">
      <c r="A2" s="143" t="s">
        <v>8</v>
      </c>
      <c r="B2" s="143"/>
      <c r="C2" s="143"/>
      <c r="D2" s="143"/>
      <c r="E2" s="143"/>
      <c r="F2" s="143"/>
      <c r="G2" s="143"/>
      <c r="H2" s="143"/>
      <c r="I2" s="143"/>
    </row>
    <row r="3" spans="1:10" ht="45" customHeight="1">
      <c r="A3" s="144" t="s">
        <v>72</v>
      </c>
      <c r="B3" s="144"/>
      <c r="C3" s="144"/>
      <c r="D3" s="144"/>
      <c r="E3" s="144"/>
      <c r="F3" s="144"/>
      <c r="G3" s="144"/>
      <c r="H3" s="144"/>
      <c r="I3" s="144"/>
    </row>
    <row r="4" spans="1:10" ht="16.5" customHeight="1" thickBot="1">
      <c r="A4" s="143" t="s">
        <v>73</v>
      </c>
      <c r="B4" s="143"/>
      <c r="C4" s="143"/>
      <c r="D4" s="143"/>
      <c r="E4" s="143"/>
      <c r="F4" s="143"/>
      <c r="G4" s="143"/>
      <c r="H4" s="143"/>
      <c r="I4" s="143"/>
    </row>
    <row r="5" spans="1:10" ht="3.75" hidden="1" customHeight="1" thickBot="1">
      <c r="A5" s="143"/>
      <c r="B5" s="143"/>
      <c r="C5" s="143"/>
      <c r="D5" s="143"/>
      <c r="E5" s="143"/>
      <c r="F5" s="143"/>
      <c r="G5" s="143"/>
      <c r="H5" s="143"/>
      <c r="I5" s="143"/>
    </row>
    <row r="6" spans="1:10" ht="11.1" customHeight="1">
      <c r="B6" s="138" t="s">
        <v>0</v>
      </c>
      <c r="C6" s="140" t="s">
        <v>1</v>
      </c>
      <c r="D6" s="140" t="s">
        <v>2</v>
      </c>
      <c r="E6" s="140" t="s">
        <v>12</v>
      </c>
      <c r="F6" s="140" t="s">
        <v>13</v>
      </c>
      <c r="G6" s="131"/>
      <c r="H6" s="133" t="s">
        <v>3</v>
      </c>
      <c r="I6" s="135"/>
    </row>
    <row r="7" spans="1:10" ht="13.5" customHeight="1" thickBot="1">
      <c r="B7" s="139"/>
      <c r="C7" s="141"/>
      <c r="D7" s="141"/>
      <c r="E7" s="141"/>
      <c r="F7" s="141"/>
      <c r="G7" s="132"/>
      <c r="H7" s="134"/>
      <c r="I7" s="135"/>
    </row>
    <row r="8" spans="1:10" ht="24" customHeight="1">
      <c r="A8" s="122" t="s">
        <v>33</v>
      </c>
      <c r="B8" s="34" t="s">
        <v>4</v>
      </c>
      <c r="C8" s="40" t="s">
        <v>133</v>
      </c>
      <c r="D8" s="40" t="s">
        <v>84</v>
      </c>
      <c r="E8" s="40" t="s">
        <v>76</v>
      </c>
      <c r="F8" s="40" t="s">
        <v>102</v>
      </c>
      <c r="G8" s="40"/>
      <c r="H8" s="41" t="s">
        <v>103</v>
      </c>
      <c r="I8" s="136"/>
      <c r="J8" s="137"/>
    </row>
    <row r="9" spans="1:10" ht="24" customHeight="1">
      <c r="A9" s="123"/>
      <c r="B9" s="103" t="s">
        <v>5</v>
      </c>
      <c r="C9" s="39" t="s">
        <v>134</v>
      </c>
      <c r="D9" s="39" t="s">
        <v>84</v>
      </c>
      <c r="E9" s="39" t="s">
        <v>76</v>
      </c>
      <c r="F9" s="39" t="s">
        <v>102</v>
      </c>
      <c r="G9" s="39"/>
      <c r="H9" s="42" t="s">
        <v>103</v>
      </c>
      <c r="I9" s="136"/>
      <c r="J9" s="137"/>
    </row>
    <row r="10" spans="1:10" ht="24" customHeight="1">
      <c r="A10" s="123"/>
      <c r="B10" s="103" t="s">
        <v>6</v>
      </c>
      <c r="C10" s="39" t="s">
        <v>135</v>
      </c>
      <c r="D10" s="39" t="s">
        <v>80</v>
      </c>
      <c r="E10" s="39" t="s">
        <v>76</v>
      </c>
      <c r="F10" s="39" t="s">
        <v>85</v>
      </c>
      <c r="G10" s="39"/>
      <c r="H10" s="42" t="s">
        <v>136</v>
      </c>
      <c r="I10" s="136"/>
      <c r="J10" s="137"/>
    </row>
    <row r="11" spans="1:10" ht="24" customHeight="1" thickBot="1">
      <c r="A11" s="124"/>
      <c r="B11" s="104" t="s">
        <v>6</v>
      </c>
      <c r="C11" s="43" t="s">
        <v>137</v>
      </c>
      <c r="D11" s="43" t="s">
        <v>80</v>
      </c>
      <c r="E11" s="43" t="s">
        <v>76</v>
      </c>
      <c r="F11" s="43" t="s">
        <v>90</v>
      </c>
      <c r="G11" s="43"/>
      <c r="H11" s="44" t="s">
        <v>107</v>
      </c>
      <c r="I11" s="136"/>
      <c r="J11" s="137"/>
    </row>
    <row r="12" spans="1:10" ht="6" customHeight="1" thickBot="1">
      <c r="B12" s="8"/>
      <c r="C12" s="9"/>
      <c r="D12" s="9"/>
      <c r="E12" s="25"/>
      <c r="F12" s="9"/>
      <c r="G12" s="9"/>
      <c r="H12" s="9"/>
      <c r="I12" s="11"/>
    </row>
    <row r="13" spans="1:10" ht="24" hidden="1" customHeight="1">
      <c r="A13" s="122" t="s">
        <v>34</v>
      </c>
      <c r="B13" s="34" t="s">
        <v>4</v>
      </c>
      <c r="C13" s="40" t="e">
        <v>#N/A</v>
      </c>
      <c r="D13" s="40" t="e">
        <v>#N/A</v>
      </c>
      <c r="E13" s="40" t="e">
        <v>#N/A</v>
      </c>
      <c r="F13" s="40" t="e">
        <v>#N/A</v>
      </c>
      <c r="G13" s="40" t="e">
        <v>#N/A</v>
      </c>
      <c r="H13" s="41" t="e">
        <v>#N/A</v>
      </c>
      <c r="I13" s="102"/>
      <c r="J13" s="106"/>
    </row>
    <row r="14" spans="1:10" ht="24" hidden="1" customHeight="1">
      <c r="A14" s="123"/>
      <c r="B14" s="103" t="s">
        <v>5</v>
      </c>
      <c r="C14" s="39" t="e">
        <v>#N/A</v>
      </c>
      <c r="D14" s="39" t="e">
        <v>#N/A</v>
      </c>
      <c r="E14" s="39" t="e">
        <v>#N/A</v>
      </c>
      <c r="F14" s="39" t="e">
        <v>#N/A</v>
      </c>
      <c r="G14" s="39" t="e">
        <v>#N/A</v>
      </c>
      <c r="H14" s="42" t="e">
        <v>#N/A</v>
      </c>
      <c r="I14" s="102"/>
      <c r="J14" s="106"/>
    </row>
    <row r="15" spans="1:10" ht="24" hidden="1" customHeight="1">
      <c r="A15" s="123"/>
      <c r="B15" s="103" t="s">
        <v>6</v>
      </c>
      <c r="C15" s="39" t="e">
        <v>#N/A</v>
      </c>
      <c r="D15" s="39" t="e">
        <v>#N/A</v>
      </c>
      <c r="E15" s="39" t="e">
        <v>#N/A</v>
      </c>
      <c r="F15" s="39" t="e">
        <v>#N/A</v>
      </c>
      <c r="G15" s="39" t="e">
        <v>#N/A</v>
      </c>
      <c r="H15" s="42" t="e">
        <v>#N/A</v>
      </c>
      <c r="I15" s="102"/>
      <c r="J15" s="106"/>
    </row>
    <row r="16" spans="1:10" ht="24" hidden="1" customHeight="1" thickBot="1">
      <c r="A16" s="124"/>
      <c r="B16" s="104" t="s">
        <v>6</v>
      </c>
      <c r="C16" s="43" t="e">
        <v>#N/A</v>
      </c>
      <c r="D16" s="43" t="e">
        <v>#N/A</v>
      </c>
      <c r="E16" s="43" t="e">
        <v>#N/A</v>
      </c>
      <c r="F16" s="43" t="e">
        <v>#N/A</v>
      </c>
      <c r="G16" s="43" t="e">
        <v>#N/A</v>
      </c>
      <c r="H16" s="44" t="e">
        <v>#N/A</v>
      </c>
      <c r="I16" s="102"/>
      <c r="J16" s="106"/>
    </row>
    <row r="17" spans="1:10" ht="12" hidden="1" customHeight="1" thickBot="1">
      <c r="B17" s="13"/>
      <c r="C17" s="9"/>
      <c r="D17" s="9"/>
      <c r="E17" s="25"/>
      <c r="F17" s="9"/>
      <c r="G17" s="9"/>
      <c r="H17" s="22"/>
      <c r="I17" s="11"/>
    </row>
    <row r="18" spans="1:10" ht="24" customHeight="1">
      <c r="A18" s="125" t="s">
        <v>35</v>
      </c>
      <c r="B18" s="34" t="s">
        <v>4</v>
      </c>
      <c r="C18" s="40" t="s">
        <v>138</v>
      </c>
      <c r="D18" s="40" t="s">
        <v>84</v>
      </c>
      <c r="E18" s="40" t="s">
        <v>76</v>
      </c>
      <c r="F18" s="40" t="s">
        <v>115</v>
      </c>
      <c r="G18" s="40"/>
      <c r="H18" s="41" t="s">
        <v>116</v>
      </c>
      <c r="I18" s="102"/>
      <c r="J18" s="106"/>
    </row>
    <row r="19" spans="1:10" ht="24" customHeight="1">
      <c r="A19" s="126"/>
      <c r="B19" s="103" t="s">
        <v>5</v>
      </c>
      <c r="C19" s="39" t="s">
        <v>139</v>
      </c>
      <c r="D19" s="39" t="s">
        <v>80</v>
      </c>
      <c r="E19" s="39" t="s">
        <v>76</v>
      </c>
      <c r="F19" s="39" t="s">
        <v>97</v>
      </c>
      <c r="G19" s="39"/>
      <c r="H19" s="42" t="s">
        <v>98</v>
      </c>
      <c r="I19" s="102"/>
      <c r="J19" s="106"/>
    </row>
    <row r="20" spans="1:10" ht="24" customHeight="1">
      <c r="A20" s="126"/>
      <c r="B20" s="103" t="s">
        <v>6</v>
      </c>
      <c r="C20" s="39" t="s">
        <v>140</v>
      </c>
      <c r="D20" s="39" t="s">
        <v>80</v>
      </c>
      <c r="E20" s="39" t="s">
        <v>76</v>
      </c>
      <c r="F20" s="39" t="s">
        <v>122</v>
      </c>
      <c r="G20" s="39"/>
      <c r="H20" s="42" t="s">
        <v>123</v>
      </c>
      <c r="I20" s="102"/>
      <c r="J20" s="106"/>
    </row>
    <row r="21" spans="1:10" ht="24" customHeight="1" thickBot="1">
      <c r="A21" s="127"/>
      <c r="B21" s="104" t="s">
        <v>6</v>
      </c>
      <c r="C21" s="43" t="s">
        <v>141</v>
      </c>
      <c r="D21" s="43" t="s">
        <v>84</v>
      </c>
      <c r="E21" s="43" t="s">
        <v>76</v>
      </c>
      <c r="F21" s="43" t="s">
        <v>115</v>
      </c>
      <c r="G21" s="43"/>
      <c r="H21" s="44" t="s">
        <v>124</v>
      </c>
      <c r="I21" s="102"/>
      <c r="J21" s="106"/>
    </row>
    <row r="22" spans="1:10" ht="12" customHeight="1" thickBot="1">
      <c r="A22" s="1"/>
      <c r="B22" s="45"/>
      <c r="C22" s="10"/>
      <c r="D22" s="10"/>
      <c r="E22" s="26"/>
      <c r="F22" s="10"/>
      <c r="G22" s="10"/>
      <c r="H22" s="21"/>
      <c r="I22" s="11"/>
    </row>
    <row r="23" spans="1:10" ht="24" customHeight="1" thickBot="1">
      <c r="A23" s="128" t="s">
        <v>36</v>
      </c>
      <c r="B23" s="34" t="s">
        <v>4</v>
      </c>
      <c r="C23" s="51" t="s">
        <v>142</v>
      </c>
      <c r="D23" s="51" t="s">
        <v>80</v>
      </c>
      <c r="E23" s="51" t="s">
        <v>76</v>
      </c>
      <c r="F23" s="51" t="s">
        <v>143</v>
      </c>
      <c r="G23" s="51"/>
      <c r="H23" s="52" t="s">
        <v>144</v>
      </c>
      <c r="I23" s="50">
        <v>0</v>
      </c>
      <c r="J23" s="106"/>
    </row>
    <row r="24" spans="1:10" ht="24" customHeight="1">
      <c r="A24" s="129"/>
      <c r="B24" s="103" t="s">
        <v>5</v>
      </c>
      <c r="C24" s="107" t="e">
        <v>#N/A</v>
      </c>
      <c r="D24" s="107" t="e">
        <v>#N/A</v>
      </c>
      <c r="E24" s="107" t="e">
        <v>#N/A</v>
      </c>
      <c r="F24" s="107" t="e">
        <v>#N/A</v>
      </c>
      <c r="G24" s="107"/>
      <c r="H24" s="108" t="e">
        <v>#N/A</v>
      </c>
      <c r="I24" s="50">
        <v>0</v>
      </c>
      <c r="J24" s="106"/>
    </row>
    <row r="25" spans="1:10" ht="24" customHeight="1">
      <c r="A25" s="129"/>
      <c r="B25" s="103" t="s">
        <v>6</v>
      </c>
      <c r="C25" s="107" t="e">
        <v>#N/A</v>
      </c>
      <c r="D25" s="107" t="e">
        <v>#N/A</v>
      </c>
      <c r="E25" s="107" t="e">
        <v>#N/A</v>
      </c>
      <c r="F25" s="107" t="e">
        <v>#N/A</v>
      </c>
      <c r="G25" s="107" t="e">
        <v>#N/A</v>
      </c>
      <c r="H25" s="108" t="e">
        <v>#N/A</v>
      </c>
      <c r="I25" s="102"/>
      <c r="J25" s="106"/>
    </row>
    <row r="26" spans="1:10" ht="24" customHeight="1" thickBot="1">
      <c r="A26" s="130"/>
      <c r="B26" s="104" t="s">
        <v>6</v>
      </c>
      <c r="C26" s="109" t="e">
        <v>#N/A</v>
      </c>
      <c r="D26" s="109" t="e">
        <v>#N/A</v>
      </c>
      <c r="E26" s="109" t="e">
        <v>#N/A</v>
      </c>
      <c r="F26" s="109" t="e">
        <v>#N/A</v>
      </c>
      <c r="G26" s="109" t="e">
        <v>#N/A</v>
      </c>
      <c r="H26" s="110" t="e">
        <v>#N/A</v>
      </c>
      <c r="I26" s="102"/>
      <c r="J26" s="106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24" t="s">
        <v>127</v>
      </c>
      <c r="C29" s="6"/>
      <c r="D29" s="6"/>
      <c r="E29" s="27"/>
      <c r="F29" s="24" t="s">
        <v>128</v>
      </c>
      <c r="G29" s="24"/>
      <c r="H29" s="6"/>
    </row>
    <row r="30" spans="1:10" ht="21.75" customHeight="1">
      <c r="A30" s="1"/>
      <c r="B30" s="24"/>
      <c r="C30" s="7"/>
      <c r="D30" s="7"/>
      <c r="E30" s="28"/>
      <c r="F30" s="23" t="s">
        <v>129</v>
      </c>
      <c r="G30" s="23"/>
      <c r="H30" s="7"/>
    </row>
    <row r="31" spans="1:10" ht="12" customHeight="1">
      <c r="A31" s="1"/>
      <c r="B31" s="24" t="s">
        <v>130</v>
      </c>
      <c r="C31" s="7"/>
      <c r="D31" s="7"/>
      <c r="E31" s="28"/>
      <c r="F31" s="24" t="s">
        <v>131</v>
      </c>
      <c r="G31" s="24"/>
      <c r="H31" s="6"/>
    </row>
    <row r="32" spans="1:10" ht="12" customHeight="1">
      <c r="C32" s="1"/>
      <c r="F32" t="s">
        <v>132</v>
      </c>
      <c r="H32" s="7"/>
    </row>
    <row r="37" spans="19:19">
      <c r="S37" t="s">
        <v>9</v>
      </c>
    </row>
  </sheetData>
  <mergeCells count="21">
    <mergeCell ref="A1:I1"/>
    <mergeCell ref="A2:I2"/>
    <mergeCell ref="A3:I3"/>
    <mergeCell ref="A4:I4"/>
    <mergeCell ref="A5:I5"/>
    <mergeCell ref="I6:I7"/>
    <mergeCell ref="A8:A11"/>
    <mergeCell ref="I8:I9"/>
    <mergeCell ref="J8:J9"/>
    <mergeCell ref="I10:I11"/>
    <mergeCell ref="J10:J11"/>
    <mergeCell ref="B6:B7"/>
    <mergeCell ref="C6:C7"/>
    <mergeCell ref="D6:D7"/>
    <mergeCell ref="E6:E7"/>
    <mergeCell ref="F6:F7"/>
    <mergeCell ref="A13:A16"/>
    <mergeCell ref="A18:A21"/>
    <mergeCell ref="A23:A26"/>
    <mergeCell ref="G6:G7"/>
    <mergeCell ref="H6:H7"/>
  </mergeCells>
  <conditionalFormatting sqref="G17 G22">
    <cfRule type="cellIs" dxfId="5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23" zoomScaleNormal="100" workbookViewId="0">
      <selection activeCell="F23" sqref="F23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15" customHeight="1">
      <c r="A2" s="143" t="s">
        <v>8</v>
      </c>
      <c r="B2" s="143"/>
      <c r="C2" s="143"/>
      <c r="D2" s="143"/>
      <c r="E2" s="143"/>
      <c r="F2" s="143"/>
      <c r="G2" s="143"/>
      <c r="H2" s="143"/>
      <c r="I2" s="143"/>
    </row>
    <row r="3" spans="1:10" ht="47.45" customHeight="1">
      <c r="A3" s="149" t="s">
        <v>72</v>
      </c>
      <c r="B3" s="149"/>
      <c r="C3" s="149"/>
      <c r="D3" s="149"/>
      <c r="E3" s="149"/>
      <c r="F3" s="149"/>
      <c r="G3" s="149"/>
      <c r="H3" s="149"/>
      <c r="I3" s="149"/>
    </row>
    <row r="4" spans="1:10" ht="16.5" customHeight="1" thickBot="1">
      <c r="A4" s="143" t="s">
        <v>73</v>
      </c>
      <c r="B4" s="143"/>
      <c r="C4" s="143"/>
      <c r="D4" s="143"/>
      <c r="E4" s="143"/>
      <c r="F4" s="143"/>
      <c r="G4" s="143"/>
      <c r="H4" s="143"/>
      <c r="I4" s="143"/>
    </row>
    <row r="5" spans="1:10" ht="3.75" hidden="1" customHeight="1" thickBot="1">
      <c r="A5" s="143"/>
      <c r="B5" s="143"/>
      <c r="C5" s="143"/>
      <c r="D5" s="143"/>
      <c r="E5" s="143"/>
      <c r="F5" s="143"/>
      <c r="G5" s="143"/>
      <c r="H5" s="143"/>
      <c r="I5" s="143"/>
    </row>
    <row r="6" spans="1:10" ht="11.1" customHeight="1">
      <c r="B6" s="138" t="s">
        <v>0</v>
      </c>
      <c r="C6" s="140" t="s">
        <v>1</v>
      </c>
      <c r="D6" s="140" t="s">
        <v>2</v>
      </c>
      <c r="E6" s="140" t="s">
        <v>12</v>
      </c>
      <c r="F6" s="140" t="s">
        <v>13</v>
      </c>
      <c r="G6" s="131"/>
      <c r="H6" s="133" t="s">
        <v>3</v>
      </c>
      <c r="I6" s="135"/>
    </row>
    <row r="7" spans="1:10" ht="13.5" customHeight="1" thickBot="1">
      <c r="B7" s="139"/>
      <c r="C7" s="141"/>
      <c r="D7" s="141"/>
      <c r="E7" s="141"/>
      <c r="F7" s="141"/>
      <c r="G7" s="132"/>
      <c r="H7" s="134"/>
      <c r="I7" s="135"/>
    </row>
    <row r="8" spans="1:10" ht="24" customHeight="1">
      <c r="A8" s="146" t="s">
        <v>25</v>
      </c>
      <c r="B8" s="73" t="s">
        <v>4</v>
      </c>
      <c r="C8" s="40" t="s">
        <v>74</v>
      </c>
      <c r="D8" s="40" t="s">
        <v>75</v>
      </c>
      <c r="E8" s="40" t="s">
        <v>76</v>
      </c>
      <c r="F8" s="40" t="s">
        <v>77</v>
      </c>
      <c r="G8" s="40"/>
      <c r="H8" s="41" t="s">
        <v>78</v>
      </c>
      <c r="I8" s="136"/>
      <c r="J8" s="137">
        <v>1</v>
      </c>
    </row>
    <row r="9" spans="1:10" ht="24" customHeight="1">
      <c r="A9" s="147"/>
      <c r="B9" s="78" t="s">
        <v>5</v>
      </c>
      <c r="C9" s="39" t="s">
        <v>79</v>
      </c>
      <c r="D9" s="39" t="s">
        <v>80</v>
      </c>
      <c r="E9" s="39" t="s">
        <v>76</v>
      </c>
      <c r="F9" s="39" t="s">
        <v>81</v>
      </c>
      <c r="G9" s="39"/>
      <c r="H9" s="42" t="s">
        <v>82</v>
      </c>
      <c r="I9" s="136"/>
      <c r="J9" s="137"/>
    </row>
    <row r="10" spans="1:10" ht="24" customHeight="1">
      <c r="A10" s="147"/>
      <c r="B10" s="78" t="s">
        <v>6</v>
      </c>
      <c r="C10" s="39" t="s">
        <v>83</v>
      </c>
      <c r="D10" s="39" t="s">
        <v>84</v>
      </c>
      <c r="E10" s="39" t="s">
        <v>76</v>
      </c>
      <c r="F10" s="39" t="s">
        <v>85</v>
      </c>
      <c r="G10" s="39"/>
      <c r="H10" s="42" t="s">
        <v>86</v>
      </c>
      <c r="I10" s="136"/>
      <c r="J10" s="137">
        <v>2</v>
      </c>
    </row>
    <row r="11" spans="1:10" ht="24" customHeight="1" thickBot="1">
      <c r="A11" s="148"/>
      <c r="B11" s="79" t="s">
        <v>6</v>
      </c>
      <c r="C11" s="43" t="s">
        <v>87</v>
      </c>
      <c r="D11" s="43" t="s">
        <v>80</v>
      </c>
      <c r="E11" s="43" t="s">
        <v>76</v>
      </c>
      <c r="F11" s="43" t="s">
        <v>77</v>
      </c>
      <c r="G11" s="43"/>
      <c r="H11" s="44" t="s">
        <v>88</v>
      </c>
      <c r="I11" s="136"/>
      <c r="J11" s="137"/>
    </row>
    <row r="12" spans="1:10" ht="12.95" hidden="1" customHeight="1">
      <c r="A12" s="85"/>
      <c r="B12" s="94" t="s">
        <v>6</v>
      </c>
      <c r="C12" s="55" t="s">
        <v>89</v>
      </c>
      <c r="D12" s="55" t="s">
        <v>80</v>
      </c>
      <c r="E12" s="55" t="s">
        <v>76</v>
      </c>
      <c r="F12" s="55" t="s">
        <v>90</v>
      </c>
      <c r="G12" s="55"/>
      <c r="H12" s="56" t="s">
        <v>91</v>
      </c>
      <c r="I12" s="145"/>
      <c r="J12" s="137">
        <v>3</v>
      </c>
    </row>
    <row r="13" spans="1:10" ht="12.95" hidden="1" customHeight="1">
      <c r="A13" s="85"/>
      <c r="B13" s="86"/>
      <c r="C13" s="39"/>
      <c r="D13" s="39"/>
      <c r="E13" s="39"/>
      <c r="F13" s="39"/>
      <c r="G13" s="39"/>
      <c r="H13" s="42"/>
      <c r="I13" s="145"/>
      <c r="J13" s="137"/>
    </row>
    <row r="14" spans="1:10" ht="12.95" hidden="1" customHeight="1">
      <c r="A14" s="85"/>
      <c r="B14" s="86" t="s">
        <v>6</v>
      </c>
      <c r="C14" s="39">
        <v>0</v>
      </c>
      <c r="D14" s="39">
        <v>0</v>
      </c>
      <c r="E14" s="39">
        <v>0</v>
      </c>
      <c r="F14" s="39">
        <v>0</v>
      </c>
      <c r="G14" s="39"/>
      <c r="H14" s="42">
        <v>0</v>
      </c>
      <c r="I14" s="102"/>
      <c r="J14" s="137">
        <v>4</v>
      </c>
    </row>
    <row r="15" spans="1:10" ht="12.95" hidden="1" customHeight="1" thickBot="1">
      <c r="A15" s="87"/>
      <c r="B15" s="88"/>
      <c r="C15" s="43"/>
      <c r="D15" s="43"/>
      <c r="E15" s="43"/>
      <c r="F15" s="43"/>
      <c r="G15" s="43"/>
      <c r="H15" s="44"/>
      <c r="I15" s="102"/>
      <c r="J15" s="137"/>
    </row>
    <row r="16" spans="1:10" ht="12.95" hidden="1" customHeight="1">
      <c r="A16" s="67"/>
      <c r="B16" s="89" t="s">
        <v>10</v>
      </c>
      <c r="C16" s="55" t="s">
        <v>17</v>
      </c>
      <c r="D16" s="55" t="s">
        <v>18</v>
      </c>
      <c r="E16" s="55" t="s">
        <v>15</v>
      </c>
      <c r="F16" s="55" t="s">
        <v>19</v>
      </c>
      <c r="G16" s="90"/>
      <c r="H16" s="55" t="s">
        <v>20</v>
      </c>
      <c r="I16" s="102"/>
    </row>
    <row r="17" spans="1:10" ht="12.95" hidden="1" customHeight="1">
      <c r="A17" s="65"/>
      <c r="B17" s="91"/>
      <c r="C17" s="39"/>
      <c r="D17" s="39"/>
      <c r="E17" s="39"/>
      <c r="F17" s="39"/>
      <c r="G17" s="92"/>
      <c r="H17" s="39"/>
      <c r="I17" s="102"/>
    </row>
    <row r="18" spans="1:10" ht="12.95" hidden="1" customHeight="1">
      <c r="A18" s="65"/>
      <c r="B18" s="91" t="s">
        <v>10</v>
      </c>
      <c r="C18" s="39" t="s">
        <v>21</v>
      </c>
      <c r="D18" s="39" t="s">
        <v>22</v>
      </c>
      <c r="E18" s="39" t="s">
        <v>15</v>
      </c>
      <c r="F18" s="39" t="s">
        <v>23</v>
      </c>
      <c r="G18" s="92"/>
      <c r="H18" s="39" t="s">
        <v>24</v>
      </c>
      <c r="I18" s="145"/>
    </row>
    <row r="19" spans="1:10" ht="12.95" hidden="1" customHeight="1" thickBot="1">
      <c r="A19" s="66"/>
      <c r="B19" s="93"/>
      <c r="C19" s="39"/>
      <c r="D19" s="39"/>
      <c r="E19" s="39"/>
      <c r="F19" s="39"/>
      <c r="G19" s="92"/>
      <c r="H19" s="39"/>
      <c r="I19" s="145"/>
    </row>
    <row r="20" spans="1:10" ht="6" customHeight="1" thickBot="1">
      <c r="B20" s="8"/>
      <c r="C20" s="76"/>
      <c r="D20" s="76"/>
      <c r="E20" s="77"/>
      <c r="F20" s="76"/>
      <c r="G20" s="76"/>
      <c r="H20" s="76"/>
      <c r="I20" s="11"/>
    </row>
    <row r="21" spans="1:10" ht="23.1" customHeight="1">
      <c r="A21" s="146" t="s">
        <v>30</v>
      </c>
      <c r="B21" s="73" t="s">
        <v>4</v>
      </c>
      <c r="C21" s="40" t="s">
        <v>92</v>
      </c>
      <c r="D21" s="40" t="s">
        <v>84</v>
      </c>
      <c r="E21" s="40" t="s">
        <v>76</v>
      </c>
      <c r="F21" s="40" t="s">
        <v>77</v>
      </c>
      <c r="G21" s="40"/>
      <c r="H21" s="41" t="s">
        <v>93</v>
      </c>
      <c r="I21" s="102"/>
      <c r="J21" s="106"/>
    </row>
    <row r="22" spans="1:10" ht="23.1" customHeight="1">
      <c r="A22" s="147"/>
      <c r="B22" s="78" t="s">
        <v>5</v>
      </c>
      <c r="C22" s="39" t="s">
        <v>94</v>
      </c>
      <c r="D22" s="39" t="s">
        <v>80</v>
      </c>
      <c r="E22" s="39" t="s">
        <v>76</v>
      </c>
      <c r="F22" s="39" t="s">
        <v>85</v>
      </c>
      <c r="G22" s="39"/>
      <c r="H22" s="42" t="s">
        <v>95</v>
      </c>
      <c r="I22" s="102"/>
      <c r="J22" s="106"/>
    </row>
    <row r="23" spans="1:10" ht="23.1" customHeight="1">
      <c r="A23" s="147"/>
      <c r="B23" s="78" t="s">
        <v>6</v>
      </c>
      <c r="C23" s="39" t="s">
        <v>96</v>
      </c>
      <c r="D23" s="39" t="s">
        <v>84</v>
      </c>
      <c r="E23" s="39" t="s">
        <v>76</v>
      </c>
      <c r="F23" s="39" t="s">
        <v>97</v>
      </c>
      <c r="G23" s="39"/>
      <c r="H23" s="42" t="s">
        <v>98</v>
      </c>
      <c r="I23" s="102"/>
      <c r="J23" s="106"/>
    </row>
    <row r="24" spans="1:10" ht="23.1" customHeight="1" thickBot="1">
      <c r="A24" s="148"/>
      <c r="B24" s="79" t="s">
        <v>6</v>
      </c>
      <c r="C24" s="43" t="s">
        <v>99</v>
      </c>
      <c r="D24" s="43" t="s">
        <v>80</v>
      </c>
      <c r="E24" s="43" t="s">
        <v>76</v>
      </c>
      <c r="F24" s="43" t="s">
        <v>85</v>
      </c>
      <c r="G24" s="43"/>
      <c r="H24" s="44" t="s">
        <v>100</v>
      </c>
      <c r="I24" s="102"/>
      <c r="J24" s="106"/>
    </row>
    <row r="25" spans="1:10" ht="12" customHeight="1" thickBot="1">
      <c r="B25" s="13"/>
      <c r="C25" s="47"/>
      <c r="D25" s="47"/>
      <c r="E25" s="48"/>
      <c r="F25" s="47"/>
      <c r="G25" s="47"/>
      <c r="H25" s="47"/>
      <c r="I25" s="11"/>
    </row>
    <row r="26" spans="1:10" ht="23.1" customHeight="1">
      <c r="A26" s="125" t="s">
        <v>31</v>
      </c>
      <c r="B26" s="73" t="s">
        <v>4</v>
      </c>
      <c r="C26" s="40" t="s">
        <v>101</v>
      </c>
      <c r="D26" s="40" t="s">
        <v>84</v>
      </c>
      <c r="E26" s="40" t="s">
        <v>76</v>
      </c>
      <c r="F26" s="40" t="s">
        <v>102</v>
      </c>
      <c r="G26" s="40"/>
      <c r="H26" s="41" t="s">
        <v>103</v>
      </c>
      <c r="I26" s="102"/>
      <c r="J26" s="106"/>
    </row>
    <row r="27" spans="1:10" ht="23.1" customHeight="1">
      <c r="A27" s="126"/>
      <c r="B27" s="78" t="s">
        <v>5</v>
      </c>
      <c r="C27" s="39" t="s">
        <v>104</v>
      </c>
      <c r="D27" s="39" t="s">
        <v>80</v>
      </c>
      <c r="E27" s="39" t="s">
        <v>76</v>
      </c>
      <c r="F27" s="39" t="s">
        <v>85</v>
      </c>
      <c r="G27" s="39"/>
      <c r="H27" s="42" t="s">
        <v>105</v>
      </c>
      <c r="I27" s="102"/>
      <c r="J27" s="106"/>
    </row>
    <row r="28" spans="1:10" ht="23.1" customHeight="1">
      <c r="A28" s="126"/>
      <c r="B28" s="78" t="s">
        <v>6</v>
      </c>
      <c r="C28" s="39" t="s">
        <v>106</v>
      </c>
      <c r="D28" s="39" t="s">
        <v>84</v>
      </c>
      <c r="E28" s="39" t="s">
        <v>76</v>
      </c>
      <c r="F28" s="39" t="s">
        <v>90</v>
      </c>
      <c r="G28" s="39"/>
      <c r="H28" s="42" t="s">
        <v>107</v>
      </c>
      <c r="I28" s="102"/>
      <c r="J28" s="106"/>
    </row>
    <row r="29" spans="1:10" ht="23.1" customHeight="1" thickBot="1">
      <c r="A29" s="127"/>
      <c r="B29" s="79" t="s">
        <v>6</v>
      </c>
      <c r="C29" s="43" t="s">
        <v>108</v>
      </c>
      <c r="D29" s="43" t="s">
        <v>84</v>
      </c>
      <c r="E29" s="43" t="s">
        <v>76</v>
      </c>
      <c r="F29" s="43" t="s">
        <v>109</v>
      </c>
      <c r="G29" s="43"/>
      <c r="H29" s="44" t="s">
        <v>16</v>
      </c>
      <c r="I29" s="102"/>
      <c r="J29" s="106"/>
    </row>
    <row r="30" spans="1:10" ht="12" customHeight="1" thickBot="1">
      <c r="A30" s="30"/>
      <c r="B30" s="12"/>
      <c r="C30" s="80"/>
      <c r="D30" s="81"/>
      <c r="E30" s="81"/>
      <c r="F30" s="82"/>
      <c r="G30" s="47"/>
      <c r="H30" s="83"/>
      <c r="I30" s="102"/>
    </row>
    <row r="31" spans="1:10" ht="23.1" customHeight="1">
      <c r="A31" s="122" t="s">
        <v>28</v>
      </c>
      <c r="B31" s="73" t="s">
        <v>4</v>
      </c>
      <c r="C31" s="40" t="s">
        <v>110</v>
      </c>
      <c r="D31" s="40" t="s">
        <v>80</v>
      </c>
      <c r="E31" s="40" t="s">
        <v>76</v>
      </c>
      <c r="F31" s="40" t="s">
        <v>85</v>
      </c>
      <c r="G31" s="40"/>
      <c r="H31" s="41" t="s">
        <v>105</v>
      </c>
      <c r="I31" s="102"/>
      <c r="J31" s="106"/>
    </row>
    <row r="32" spans="1:10" ht="23.1" customHeight="1">
      <c r="A32" s="123"/>
      <c r="B32" s="78" t="s">
        <v>5</v>
      </c>
      <c r="C32" s="39" t="s">
        <v>111</v>
      </c>
      <c r="D32" s="39" t="s">
        <v>84</v>
      </c>
      <c r="E32" s="39" t="s">
        <v>76</v>
      </c>
      <c r="F32" s="39" t="s">
        <v>97</v>
      </c>
      <c r="G32" s="39"/>
      <c r="H32" s="42" t="s">
        <v>98</v>
      </c>
      <c r="I32" s="102"/>
      <c r="J32" s="106"/>
    </row>
    <row r="33" spans="1:10" ht="23.1" customHeight="1">
      <c r="A33" s="123"/>
      <c r="B33" s="78" t="s">
        <v>6</v>
      </c>
      <c r="C33" s="39" t="s">
        <v>112</v>
      </c>
      <c r="D33" s="39" t="s">
        <v>80</v>
      </c>
      <c r="E33" s="39" t="s">
        <v>76</v>
      </c>
      <c r="F33" s="39" t="s">
        <v>97</v>
      </c>
      <c r="G33" s="39"/>
      <c r="H33" s="42" t="s">
        <v>98</v>
      </c>
      <c r="I33" s="102"/>
      <c r="J33" s="106"/>
    </row>
    <row r="34" spans="1:10" ht="23.1" customHeight="1" thickBot="1">
      <c r="A34" s="124"/>
      <c r="B34" s="79" t="s">
        <v>6</v>
      </c>
      <c r="C34" s="43" t="s">
        <v>113</v>
      </c>
      <c r="D34" s="43" t="s">
        <v>80</v>
      </c>
      <c r="E34" s="43" t="s">
        <v>76</v>
      </c>
      <c r="F34" s="43" t="s">
        <v>85</v>
      </c>
      <c r="G34" s="43"/>
      <c r="H34" s="44" t="s">
        <v>105</v>
      </c>
      <c r="I34" s="102"/>
      <c r="J34" s="106"/>
    </row>
    <row r="35" spans="1:10" ht="12" customHeight="1" thickBot="1">
      <c r="A35" s="30"/>
      <c r="B35" s="12"/>
      <c r="C35" s="80"/>
      <c r="D35" s="81"/>
      <c r="E35" s="81"/>
      <c r="F35" s="82"/>
      <c r="G35" s="82"/>
      <c r="H35" s="83"/>
      <c r="I35" s="102"/>
    </row>
    <row r="36" spans="1:10" ht="23.1" customHeight="1">
      <c r="A36" s="125" t="s">
        <v>29</v>
      </c>
      <c r="B36" s="73" t="s">
        <v>4</v>
      </c>
      <c r="C36" s="40" t="s">
        <v>114</v>
      </c>
      <c r="D36" s="40" t="s">
        <v>84</v>
      </c>
      <c r="E36" s="40" t="s">
        <v>76</v>
      </c>
      <c r="F36" s="40" t="s">
        <v>115</v>
      </c>
      <c r="G36" s="40"/>
      <c r="H36" s="41" t="s">
        <v>116</v>
      </c>
      <c r="I36" s="102"/>
      <c r="J36" s="106"/>
    </row>
    <row r="37" spans="1:10" ht="23.1" customHeight="1">
      <c r="A37" s="126"/>
      <c r="B37" s="78" t="s">
        <v>5</v>
      </c>
      <c r="C37" s="39" t="s">
        <v>117</v>
      </c>
      <c r="D37" s="39" t="s">
        <v>84</v>
      </c>
      <c r="E37" s="39" t="s">
        <v>76</v>
      </c>
      <c r="F37" s="39" t="s">
        <v>77</v>
      </c>
      <c r="G37" s="39"/>
      <c r="H37" s="42" t="s">
        <v>118</v>
      </c>
      <c r="I37" s="102"/>
      <c r="J37" s="106"/>
    </row>
    <row r="38" spans="1:10" ht="23.1" customHeight="1">
      <c r="A38" s="126"/>
      <c r="B38" s="78" t="s">
        <v>6</v>
      </c>
      <c r="C38" s="39" t="s">
        <v>119</v>
      </c>
      <c r="D38" s="39" t="s">
        <v>84</v>
      </c>
      <c r="E38" s="39" t="s">
        <v>76</v>
      </c>
      <c r="F38" s="39" t="s">
        <v>90</v>
      </c>
      <c r="G38" s="39"/>
      <c r="H38" s="42" t="s">
        <v>107</v>
      </c>
      <c r="I38" s="102"/>
      <c r="J38" s="106"/>
    </row>
    <row r="39" spans="1:10" ht="23.1" customHeight="1" thickBot="1">
      <c r="A39" s="127"/>
      <c r="B39" s="79" t="s">
        <v>6</v>
      </c>
      <c r="C39" s="43" t="s">
        <v>120</v>
      </c>
      <c r="D39" s="43" t="s">
        <v>84</v>
      </c>
      <c r="E39" s="43" t="s">
        <v>76</v>
      </c>
      <c r="F39" s="43" t="s">
        <v>102</v>
      </c>
      <c r="G39" s="43"/>
      <c r="H39" s="44" t="s">
        <v>103</v>
      </c>
      <c r="I39" s="102"/>
      <c r="J39" s="106"/>
    </row>
    <row r="40" spans="1:10" ht="23.1" hidden="1" customHeight="1">
      <c r="A40" s="57"/>
      <c r="B40" s="74" t="s">
        <v>10</v>
      </c>
      <c r="C40" s="55" t="s">
        <v>39</v>
      </c>
      <c r="D40" s="55" t="s">
        <v>40</v>
      </c>
      <c r="E40" s="55" t="s">
        <v>37</v>
      </c>
      <c r="F40" s="55" t="s">
        <v>41</v>
      </c>
      <c r="G40" s="55"/>
      <c r="H40" s="55" t="s">
        <v>42</v>
      </c>
      <c r="I40" s="102"/>
    </row>
    <row r="41" spans="1:10" ht="23.1" hidden="1" customHeight="1" thickBot="1">
      <c r="A41" s="58"/>
      <c r="B41" s="79" t="s">
        <v>10</v>
      </c>
      <c r="C41" s="39" t="s">
        <v>43</v>
      </c>
      <c r="D41" s="39" t="s">
        <v>44</v>
      </c>
      <c r="E41" s="39" t="s">
        <v>45</v>
      </c>
      <c r="F41" s="39" t="s">
        <v>46</v>
      </c>
      <c r="G41" s="39"/>
      <c r="H41" s="39" t="s">
        <v>47</v>
      </c>
      <c r="I41" s="102"/>
    </row>
    <row r="42" spans="1:10" ht="12" customHeight="1" thickBot="1">
      <c r="B42" s="75"/>
      <c r="C42" s="76"/>
      <c r="D42" s="76"/>
      <c r="E42" s="77"/>
      <c r="F42" s="76"/>
      <c r="G42" s="76"/>
      <c r="H42" s="84"/>
      <c r="I42" s="11"/>
    </row>
    <row r="43" spans="1:10" ht="23.1" customHeight="1">
      <c r="A43" s="125" t="s">
        <v>32</v>
      </c>
      <c r="B43" s="73" t="s">
        <v>4</v>
      </c>
      <c r="C43" s="40" t="s">
        <v>121</v>
      </c>
      <c r="D43" s="40" t="s">
        <v>80</v>
      </c>
      <c r="E43" s="40" t="s">
        <v>76</v>
      </c>
      <c r="F43" s="40" t="s">
        <v>122</v>
      </c>
      <c r="G43" s="40"/>
      <c r="H43" s="41" t="s">
        <v>123</v>
      </c>
      <c r="I43" s="102"/>
      <c r="J43" s="106"/>
    </row>
    <row r="44" spans="1:10" ht="23.1" customHeight="1">
      <c r="A44" s="126"/>
      <c r="B44" s="78" t="s">
        <v>5</v>
      </c>
      <c r="C44" s="39" t="s">
        <v>125</v>
      </c>
      <c r="D44" s="39" t="s">
        <v>80</v>
      </c>
      <c r="E44" s="39" t="s">
        <v>76</v>
      </c>
      <c r="F44" s="39" t="s">
        <v>77</v>
      </c>
      <c r="G44" s="39"/>
      <c r="H44" s="42" t="s">
        <v>78</v>
      </c>
      <c r="I44" s="102"/>
      <c r="J44" s="106"/>
    </row>
    <row r="45" spans="1:10" ht="23.1" customHeight="1">
      <c r="A45" s="126"/>
      <c r="B45" s="78" t="s">
        <v>6</v>
      </c>
      <c r="C45" s="39" t="s">
        <v>126</v>
      </c>
      <c r="D45" s="39" t="s">
        <v>84</v>
      </c>
      <c r="E45" s="39" t="s">
        <v>76</v>
      </c>
      <c r="F45" s="39" t="s">
        <v>90</v>
      </c>
      <c r="G45" s="39"/>
      <c r="H45" s="42" t="s">
        <v>91</v>
      </c>
      <c r="I45" s="102"/>
      <c r="J45" s="106"/>
    </row>
    <row r="46" spans="1:10" ht="23.1" customHeight="1" thickBot="1">
      <c r="A46" s="127"/>
      <c r="B46" s="79" t="s">
        <v>6</v>
      </c>
      <c r="C46" s="43" t="s">
        <v>145</v>
      </c>
      <c r="D46" s="43" t="s">
        <v>80</v>
      </c>
      <c r="E46" s="43" t="s">
        <v>76</v>
      </c>
      <c r="F46" s="43" t="s">
        <v>102</v>
      </c>
      <c r="G46" s="43"/>
      <c r="H46" s="44" t="s">
        <v>103</v>
      </c>
      <c r="I46" s="102"/>
      <c r="J46" s="106"/>
    </row>
    <row r="47" spans="1:10" ht="23.1" hidden="1" customHeight="1">
      <c r="A47" s="57"/>
      <c r="B47" s="105" t="s">
        <v>10</v>
      </c>
      <c r="C47" s="55" t="s">
        <v>48</v>
      </c>
      <c r="D47" s="55" t="s">
        <v>49</v>
      </c>
      <c r="E47" s="55" t="s">
        <v>45</v>
      </c>
      <c r="F47" s="55" t="s">
        <v>50</v>
      </c>
      <c r="G47" s="55">
        <v>0</v>
      </c>
      <c r="H47" s="56" t="s">
        <v>51</v>
      </c>
      <c r="I47" s="102"/>
    </row>
    <row r="48" spans="1:10" ht="23.1" hidden="1" customHeight="1" thickBot="1">
      <c r="A48" s="58"/>
      <c r="B48" s="104" t="s">
        <v>10</v>
      </c>
      <c r="C48" s="43" t="s">
        <v>52</v>
      </c>
      <c r="D48" s="43" t="s">
        <v>53</v>
      </c>
      <c r="E48" s="43" t="s">
        <v>38</v>
      </c>
      <c r="F48" s="43" t="s">
        <v>54</v>
      </c>
      <c r="G48" s="43">
        <v>0</v>
      </c>
      <c r="H48" s="44" t="s">
        <v>55</v>
      </c>
      <c r="I48" s="102"/>
    </row>
    <row r="49" spans="1:19" ht="12" hidden="1" customHeight="1" thickBot="1">
      <c r="B49" s="13"/>
      <c r="C49" s="9"/>
      <c r="D49" s="9"/>
      <c r="E49" s="25"/>
      <c r="F49" s="9"/>
      <c r="G49" s="9"/>
      <c r="H49" s="22"/>
      <c r="I49" s="11"/>
    </row>
    <row r="50" spans="1:19" ht="23.1" hidden="1" customHeight="1">
      <c r="A50" s="125" t="s">
        <v>33</v>
      </c>
      <c r="B50" s="34" t="s">
        <v>4</v>
      </c>
      <c r="C50" s="40" t="s">
        <v>56</v>
      </c>
      <c r="D50" s="40" t="s">
        <v>57</v>
      </c>
      <c r="E50" s="40" t="s">
        <v>37</v>
      </c>
      <c r="F50" s="40" t="s">
        <v>58</v>
      </c>
      <c r="G50" s="40">
        <v>0</v>
      </c>
      <c r="H50" s="41" t="s">
        <v>59</v>
      </c>
      <c r="I50" s="102"/>
      <c r="J50" s="106"/>
    </row>
    <row r="51" spans="1:19" ht="23.1" hidden="1" customHeight="1">
      <c r="A51" s="126"/>
      <c r="B51" s="103" t="s">
        <v>5</v>
      </c>
      <c r="C51" s="39" t="s">
        <v>60</v>
      </c>
      <c r="D51" s="39" t="s">
        <v>61</v>
      </c>
      <c r="E51" s="39" t="s">
        <v>37</v>
      </c>
      <c r="F51" s="39" t="s">
        <v>62</v>
      </c>
      <c r="G51" s="39">
        <v>0</v>
      </c>
      <c r="H51" s="42" t="s">
        <v>63</v>
      </c>
      <c r="I51" s="102"/>
      <c r="J51" s="106"/>
    </row>
    <row r="52" spans="1:19" ht="23.1" hidden="1" customHeight="1">
      <c r="A52" s="126"/>
      <c r="B52" s="103" t="s">
        <v>6</v>
      </c>
      <c r="C52" s="39" t="s">
        <v>64</v>
      </c>
      <c r="D52" s="39" t="s">
        <v>65</v>
      </c>
      <c r="E52" s="39" t="s">
        <v>15</v>
      </c>
      <c r="F52" s="39" t="s">
        <v>66</v>
      </c>
      <c r="G52" s="39">
        <v>0</v>
      </c>
      <c r="H52" s="42" t="s">
        <v>67</v>
      </c>
      <c r="I52" s="102"/>
      <c r="J52" s="106"/>
    </row>
    <row r="53" spans="1:19" ht="23.1" hidden="1" customHeight="1" thickBot="1">
      <c r="A53" s="127"/>
      <c r="B53" s="104" t="s">
        <v>6</v>
      </c>
      <c r="C53" s="43" t="s">
        <v>68</v>
      </c>
      <c r="D53" s="43" t="s">
        <v>69</v>
      </c>
      <c r="E53" s="43" t="s">
        <v>37</v>
      </c>
      <c r="F53" s="43" t="s">
        <v>70</v>
      </c>
      <c r="G53" s="43">
        <v>0</v>
      </c>
      <c r="H53" s="44" t="s">
        <v>71</v>
      </c>
      <c r="I53" s="102"/>
      <c r="J53" s="106"/>
    </row>
    <row r="54" spans="1:19" ht="23.1" customHeight="1">
      <c r="A54" s="1"/>
      <c r="B54" s="12"/>
      <c r="C54" s="59"/>
      <c r="D54" s="59"/>
      <c r="E54" s="59"/>
      <c r="F54" s="59"/>
      <c r="G54" s="59"/>
      <c r="H54" s="59"/>
      <c r="I54" s="102"/>
      <c r="J54" s="106"/>
    </row>
    <row r="55" spans="1:19" ht="12" customHeight="1">
      <c r="A55" s="1"/>
      <c r="B55" s="24" t="s">
        <v>127</v>
      </c>
      <c r="C55" s="6"/>
      <c r="D55" s="6"/>
      <c r="E55" s="27"/>
      <c r="F55" s="24" t="s">
        <v>128</v>
      </c>
      <c r="G55" s="24"/>
      <c r="H55" s="6"/>
    </row>
    <row r="56" spans="1:19" ht="21.75" customHeight="1">
      <c r="A56" s="1"/>
      <c r="B56" s="24"/>
      <c r="C56" s="7"/>
      <c r="D56" s="7"/>
      <c r="E56" s="28"/>
      <c r="F56" s="23" t="s">
        <v>129</v>
      </c>
      <c r="G56" s="23"/>
      <c r="H56" s="7"/>
    </row>
    <row r="57" spans="1:19" ht="12" customHeight="1">
      <c r="A57" s="1"/>
      <c r="B57" s="24" t="s">
        <v>130</v>
      </c>
      <c r="C57" s="7"/>
      <c r="D57" s="7"/>
      <c r="E57" s="28"/>
      <c r="F57" s="24" t="s">
        <v>131</v>
      </c>
      <c r="G57" s="24"/>
      <c r="H57" s="6"/>
    </row>
    <row r="58" spans="1:19" ht="12" customHeight="1">
      <c r="C58" s="1"/>
      <c r="F58" t="s">
        <v>132</v>
      </c>
      <c r="H58" s="7"/>
    </row>
    <row r="63" spans="1:19">
      <c r="S63" t="s">
        <v>9</v>
      </c>
    </row>
  </sheetData>
  <mergeCells count="28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I18:I19"/>
    <mergeCell ref="J8:J9"/>
    <mergeCell ref="I10:I11"/>
    <mergeCell ref="J10:J11"/>
    <mergeCell ref="A50:A53"/>
    <mergeCell ref="I12:I13"/>
    <mergeCell ref="A21:A24"/>
    <mergeCell ref="A26:A29"/>
    <mergeCell ref="A31:A34"/>
    <mergeCell ref="A36:A39"/>
    <mergeCell ref="A43:A46"/>
  </mergeCells>
  <conditionalFormatting sqref="G25 G30 G35 G40:G42 G47:G54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Normal="100" workbookViewId="0">
      <selection activeCell="N15" sqref="N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17.25" customHeight="1">
      <c r="A2" s="143" t="s">
        <v>14</v>
      </c>
      <c r="B2" s="143"/>
      <c r="C2" s="143"/>
      <c r="D2" s="143"/>
      <c r="E2" s="143"/>
      <c r="F2" s="143"/>
      <c r="G2" s="143"/>
      <c r="H2" s="143"/>
      <c r="I2" s="143"/>
    </row>
    <row r="3" spans="1:10" ht="40.5" customHeight="1">
      <c r="A3" s="168" t="str">
        <f>[1]реквизиты!$A$2</f>
        <v xml:space="preserve">Открытый турнир памяти Алексея Астафьева победителя первенство России по самбо. </v>
      </c>
      <c r="B3" s="168"/>
      <c r="C3" s="168"/>
      <c r="D3" s="168"/>
      <c r="E3" s="168"/>
      <c r="F3" s="168"/>
      <c r="G3" s="168"/>
      <c r="H3" s="168"/>
      <c r="I3" s="168"/>
    </row>
    <row r="4" spans="1:10" ht="16.5" customHeight="1" thickBot="1">
      <c r="A4" s="143" t="str">
        <f>[1]реквизиты!$A$3</f>
        <v>27.12.2024 г.                                              г.Бийск</v>
      </c>
      <c r="B4" s="143"/>
      <c r="C4" s="143"/>
      <c r="D4" s="143"/>
      <c r="E4" s="143"/>
      <c r="F4" s="143"/>
      <c r="G4" s="143"/>
      <c r="H4" s="143"/>
      <c r="I4" s="143"/>
    </row>
    <row r="5" spans="1:10" ht="3.75" hidden="1" customHeight="1" thickBot="1">
      <c r="A5" s="143"/>
      <c r="B5" s="143"/>
      <c r="C5" s="143"/>
      <c r="D5" s="143"/>
      <c r="E5" s="143"/>
      <c r="F5" s="143"/>
      <c r="G5" s="143"/>
      <c r="H5" s="143"/>
      <c r="I5" s="143"/>
    </row>
    <row r="6" spans="1:10" ht="11.1" customHeight="1">
      <c r="B6" s="138" t="s">
        <v>0</v>
      </c>
      <c r="C6" s="140" t="s">
        <v>1</v>
      </c>
      <c r="D6" s="140" t="s">
        <v>2</v>
      </c>
      <c r="E6" s="140" t="s">
        <v>12</v>
      </c>
      <c r="F6" s="140" t="s">
        <v>13</v>
      </c>
      <c r="G6" s="131"/>
      <c r="H6" s="133" t="s">
        <v>3</v>
      </c>
      <c r="I6" s="135"/>
    </row>
    <row r="7" spans="1:10" ht="13.5" customHeight="1" thickBot="1">
      <c r="B7" s="139"/>
      <c r="C7" s="141"/>
      <c r="D7" s="141"/>
      <c r="E7" s="141"/>
      <c r="F7" s="141"/>
      <c r="G7" s="132"/>
      <c r="H7" s="134"/>
      <c r="I7" s="135"/>
    </row>
    <row r="8" spans="1:10" ht="12.95" customHeight="1">
      <c r="A8" s="156" t="str">
        <f>призеры!A8</f>
        <v>31 кг</v>
      </c>
      <c r="B8" s="166" t="s">
        <v>4</v>
      </c>
      <c r="C8" s="167" t="str">
        <f>призеры!C8</f>
        <v>ГУЛИЕВ Рамиль Эльдор оглы</v>
      </c>
      <c r="D8" s="167" t="str">
        <f>призеры!D8</f>
        <v>09.01.2014. 3ю</v>
      </c>
      <c r="E8" s="167">
        <f>призеры!E8</f>
        <v>0</v>
      </c>
      <c r="F8" s="167" t="str">
        <f>призеры!F8</f>
        <v>Волчиха</v>
      </c>
      <c r="G8" s="167">
        <f>призеры!G8</f>
        <v>0</v>
      </c>
      <c r="H8" s="164" t="str">
        <f>призеры!H8</f>
        <v>Наумова Наталья Геннадьевна</v>
      </c>
      <c r="I8" s="136"/>
      <c r="J8" s="137">
        <v>1</v>
      </c>
    </row>
    <row r="9" spans="1:10" ht="12.95" customHeight="1">
      <c r="A9" s="165"/>
      <c r="B9" s="158"/>
      <c r="C9" s="160"/>
      <c r="D9" s="160"/>
      <c r="E9" s="160"/>
      <c r="F9" s="160"/>
      <c r="G9" s="160"/>
      <c r="H9" s="162"/>
      <c r="I9" s="136"/>
      <c r="J9" s="137"/>
    </row>
    <row r="10" spans="1:10" ht="12.95" customHeight="1">
      <c r="A10" s="165"/>
      <c r="B10" s="158" t="s">
        <v>5</v>
      </c>
      <c r="C10" s="160" t="str">
        <f>призеры!C9</f>
        <v>ЛУНИН Михаил Александрович</v>
      </c>
      <c r="D10" s="160" t="str">
        <f>призеры!D9</f>
        <v>17.10.2014. 3ю</v>
      </c>
      <c r="E10" s="160">
        <f>призеры!E9</f>
        <v>0</v>
      </c>
      <c r="F10" s="160" t="str">
        <f>призеры!F9</f>
        <v>Заринск</v>
      </c>
      <c r="G10" s="160">
        <f>призеры!G9</f>
        <v>0</v>
      </c>
      <c r="H10" s="162" t="str">
        <f>призеры!H9</f>
        <v>Блинова Л. О</v>
      </c>
      <c r="I10" s="136"/>
      <c r="J10" s="137">
        <v>2</v>
      </c>
    </row>
    <row r="11" spans="1:10" ht="12.95" customHeight="1" thickBot="1">
      <c r="A11" s="157"/>
      <c r="B11" s="159"/>
      <c r="C11" s="161"/>
      <c r="D11" s="161"/>
      <c r="E11" s="161"/>
      <c r="F11" s="161"/>
      <c r="G11" s="161"/>
      <c r="H11" s="163"/>
      <c r="I11" s="136"/>
      <c r="J11" s="137"/>
    </row>
    <row r="12" spans="1:10" ht="6" customHeight="1" thickBot="1">
      <c r="B12" s="8"/>
      <c r="C12" s="47"/>
      <c r="D12" s="47"/>
      <c r="E12" s="48"/>
      <c r="F12" s="47"/>
      <c r="G12" s="47"/>
      <c r="H12" s="47"/>
      <c r="I12" s="11"/>
    </row>
    <row r="13" spans="1:10" ht="26.1" customHeight="1">
      <c r="A13" s="156" t="str">
        <f>призеры!A22</f>
        <v>38 кг</v>
      </c>
      <c r="B13" s="73" t="s">
        <v>4</v>
      </c>
      <c r="C13" s="40" t="str">
        <f>призеры!C22</f>
        <v>КАЗАНЦЕВ Степан Николаевич</v>
      </c>
      <c r="D13" s="40" t="str">
        <f>призеры!D22</f>
        <v>09.10.2013. б.р</v>
      </c>
      <c r="E13" s="40">
        <f>призеры!E22</f>
        <v>0</v>
      </c>
      <c r="F13" s="40" t="str">
        <f>призеры!F22</f>
        <v>Бийск</v>
      </c>
      <c r="G13" s="40">
        <f>призеры!G22</f>
        <v>0</v>
      </c>
      <c r="H13" s="41" t="str">
        <f>призеры!H22</f>
        <v>Дурыманов НВ</v>
      </c>
      <c r="I13" s="32"/>
      <c r="J13" s="33">
        <v>5</v>
      </c>
    </row>
    <row r="14" spans="1:10" ht="26.1" customHeight="1" thickBot="1">
      <c r="A14" s="157"/>
      <c r="B14" s="79" t="s">
        <v>5</v>
      </c>
      <c r="C14" s="43" t="str">
        <f>призеры!C23</f>
        <v>НАСОНКИН Алексей Витальевич</v>
      </c>
      <c r="D14" s="43" t="str">
        <f>призеры!D23</f>
        <v>03.07.2013. б.р</v>
      </c>
      <c r="E14" s="43">
        <f>призеры!E23</f>
        <v>0</v>
      </c>
      <c r="F14" s="43" t="str">
        <f>призеры!F23</f>
        <v>Бийск</v>
      </c>
      <c r="G14" s="43">
        <f>призеры!G23</f>
        <v>0</v>
      </c>
      <c r="H14" s="44" t="str">
        <f>призеры!H23</f>
        <v>Асадова А.В., Гаврилов В.В.</v>
      </c>
      <c r="I14" s="32"/>
      <c r="J14" s="33">
        <v>6</v>
      </c>
    </row>
    <row r="15" spans="1:10" ht="12" customHeight="1" thickBot="1">
      <c r="B15" s="13"/>
      <c r="C15" s="47"/>
      <c r="D15" s="47"/>
      <c r="E15" s="48"/>
      <c r="F15" s="47"/>
      <c r="G15" s="47"/>
      <c r="H15" s="47"/>
      <c r="I15" s="11"/>
    </row>
    <row r="16" spans="1:10" ht="26.1" customHeight="1">
      <c r="A16" s="156" t="str">
        <f>призеры!A29</f>
        <v>42 кг</v>
      </c>
      <c r="B16" s="73" t="s">
        <v>4</v>
      </c>
      <c r="C16" s="40" t="str">
        <f>призеры!C29</f>
        <v>СУРМАВА Давид Романович</v>
      </c>
      <c r="D16" s="40" t="str">
        <f>призеры!D29</f>
        <v>06.01.2013. 3ю</v>
      </c>
      <c r="E16" s="40">
        <f>призеры!E29</f>
        <v>0</v>
      </c>
      <c r="F16" s="40" t="str">
        <f>призеры!F29</f>
        <v>Мамонтово</v>
      </c>
      <c r="G16" s="40">
        <f>призеры!G29</f>
        <v>0</v>
      </c>
      <c r="H16" s="41" t="str">
        <f>призеры!H29</f>
        <v>Косилов. А. А</v>
      </c>
      <c r="I16" s="32"/>
      <c r="J16" s="33">
        <v>9</v>
      </c>
    </row>
    <row r="17" spans="1:10" ht="26.1" customHeight="1" thickBot="1">
      <c r="A17" s="157"/>
      <c r="B17" s="79" t="s">
        <v>5</v>
      </c>
      <c r="C17" s="43" t="str">
        <f>призеры!C30</f>
        <v>ПОДВИГИН Иван Сергеевич</v>
      </c>
      <c r="D17" s="43" t="str">
        <f>призеры!D30</f>
        <v>18.04.2013. 3ю</v>
      </c>
      <c r="E17" s="43">
        <f>призеры!E30</f>
        <v>0</v>
      </c>
      <c r="F17" s="43" t="str">
        <f>призеры!F30</f>
        <v>Мамонтово</v>
      </c>
      <c r="G17" s="43">
        <f>призеры!G30</f>
        <v>0</v>
      </c>
      <c r="H17" s="44" t="str">
        <f>призеры!H30</f>
        <v>Косилов. А. А</v>
      </c>
      <c r="I17" s="32"/>
      <c r="J17" s="33">
        <v>10</v>
      </c>
    </row>
    <row r="18" spans="1:10" ht="12" customHeight="1" thickBot="1">
      <c r="A18" s="30"/>
      <c r="B18" s="12"/>
      <c r="C18" s="80"/>
      <c r="D18" s="81"/>
      <c r="E18" s="81"/>
      <c r="F18" s="82"/>
      <c r="G18" s="47"/>
      <c r="H18" s="83"/>
      <c r="I18" s="32"/>
    </row>
    <row r="19" spans="1:10" ht="26.1" customHeight="1">
      <c r="A19" s="150" t="str">
        <f>призеры!A36</f>
        <v>46 кг</v>
      </c>
      <c r="B19" s="73" t="s">
        <v>4</v>
      </c>
      <c r="C19" s="40" t="str">
        <f>призеры!C36</f>
        <v>ЕРËМИН Сергей Сергеевич</v>
      </c>
      <c r="D19" s="40" t="str">
        <f>призеры!D36</f>
        <v>05.03.2014. 3ю</v>
      </c>
      <c r="E19" s="40">
        <f>призеры!E36</f>
        <v>0</v>
      </c>
      <c r="F19" s="40" t="str">
        <f>призеры!F36</f>
        <v>Мамонтово</v>
      </c>
      <c r="G19" s="40">
        <f>призеры!G36</f>
        <v>0</v>
      </c>
      <c r="H19" s="41" t="str">
        <f>призеры!H36</f>
        <v>Косилов. А. А</v>
      </c>
      <c r="I19" s="32"/>
      <c r="J19" s="33">
        <v>13</v>
      </c>
    </row>
    <row r="20" spans="1:10" ht="26.1" customHeight="1" thickBot="1">
      <c r="A20" s="151"/>
      <c r="B20" s="79" t="s">
        <v>5</v>
      </c>
      <c r="C20" s="43" t="str">
        <f>призеры!C37</f>
        <v>РЫЧАГОВ Андрей Викторович</v>
      </c>
      <c r="D20" s="43" t="str">
        <f>призеры!D37</f>
        <v>16.04.2013. б.р</v>
      </c>
      <c r="E20" s="43">
        <f>призеры!E37</f>
        <v>0</v>
      </c>
      <c r="F20" s="43" t="str">
        <f>призеры!F37</f>
        <v>Бийск</v>
      </c>
      <c r="G20" s="43">
        <f>призеры!G37</f>
        <v>0</v>
      </c>
      <c r="H20" s="44" t="str">
        <f>призеры!H37</f>
        <v>Демьяненко С.А., Димитриенко И.В.</v>
      </c>
      <c r="I20" s="32"/>
      <c r="J20" s="33">
        <v>14</v>
      </c>
    </row>
    <row r="21" spans="1:10" ht="12" customHeight="1" thickBot="1">
      <c r="A21" s="30"/>
      <c r="B21" s="12"/>
      <c r="C21" s="80"/>
      <c r="D21" s="81"/>
      <c r="E21" s="81"/>
      <c r="F21" s="82"/>
      <c r="G21" s="82"/>
      <c r="H21" s="83"/>
      <c r="I21" s="32"/>
    </row>
    <row r="22" spans="1:10" ht="26.1" customHeight="1">
      <c r="A22" s="152" t="str">
        <f>призеры!A43</f>
        <v>50 кг</v>
      </c>
      <c r="B22" s="73" t="s">
        <v>4</v>
      </c>
      <c r="C22" s="40" t="str">
        <f>призеры!C43</f>
        <v>ТЕШАЕВ Мухаммад Хусравджонович</v>
      </c>
      <c r="D22" s="40" t="str">
        <f>призеры!D43</f>
        <v>10.05.2012. 3ю</v>
      </c>
      <c r="E22" s="40">
        <f>призеры!E43</f>
        <v>0</v>
      </c>
      <c r="F22" s="40" t="str">
        <f>призеры!F43</f>
        <v>Волчиха</v>
      </c>
      <c r="G22" s="40">
        <f>призеры!G43</f>
        <v>0</v>
      </c>
      <c r="H22" s="41" t="str">
        <f>призеры!H43</f>
        <v>Наумова Наталья Геннадьевна</v>
      </c>
      <c r="I22" s="32"/>
      <c r="J22" s="33">
        <v>17</v>
      </c>
    </row>
    <row r="23" spans="1:10" ht="26.1" customHeight="1" thickBot="1">
      <c r="A23" s="153"/>
      <c r="B23" s="79" t="s">
        <v>5</v>
      </c>
      <c r="C23" s="43" t="str">
        <f>призеры!C44</f>
        <v>МИРЗОЕВ Богдан Абдуалиевич</v>
      </c>
      <c r="D23" s="43" t="str">
        <f>призеры!D44</f>
        <v>13.11.2012. б.р</v>
      </c>
      <c r="E23" s="43">
        <f>призеры!E44</f>
        <v>0</v>
      </c>
      <c r="F23" s="43" t="str">
        <f>призеры!F44</f>
        <v>Бийск</v>
      </c>
      <c r="G23" s="43">
        <f>призеры!G44</f>
        <v>0</v>
      </c>
      <c r="H23" s="44" t="str">
        <f>призеры!H44</f>
        <v>Димитриенко И.В., Евтушенко Д.Ю.</v>
      </c>
      <c r="I23" s="32"/>
      <c r="J23" s="33">
        <v>18</v>
      </c>
    </row>
    <row r="24" spans="1:10" ht="12" customHeight="1" thickBot="1">
      <c r="B24" s="75"/>
      <c r="C24" s="47"/>
      <c r="D24" s="47"/>
      <c r="E24" s="48"/>
      <c r="F24" s="47"/>
      <c r="G24" s="47"/>
      <c r="H24" s="49"/>
      <c r="I24" s="11"/>
    </row>
    <row r="25" spans="1:10" ht="26.1" customHeight="1">
      <c r="A25" s="152" t="str">
        <f>призеры!A50</f>
        <v>55 кг</v>
      </c>
      <c r="B25" s="73" t="s">
        <v>4</v>
      </c>
      <c r="C25" s="40" t="str">
        <f>призеры!C50</f>
        <v>СЕЛЕВАНОВ Марк Валерьевич</v>
      </c>
      <c r="D25" s="40" t="str">
        <f>призеры!D50</f>
        <v>05.05.2013. б.р</v>
      </c>
      <c r="E25" s="40">
        <f>призеры!E50</f>
        <v>0</v>
      </c>
      <c r="F25" s="40" t="str">
        <f>призеры!F50</f>
        <v>Бийск</v>
      </c>
      <c r="G25" s="40">
        <f>призеры!G50</f>
        <v>0</v>
      </c>
      <c r="H25" s="41" t="str">
        <f>призеры!H50</f>
        <v>Гаврилов В. В. Асадовв А. В.</v>
      </c>
      <c r="I25" s="32"/>
      <c r="J25" s="33">
        <v>21</v>
      </c>
    </row>
    <row r="26" spans="1:10" ht="26.1" customHeight="1" thickBot="1">
      <c r="A26" s="153"/>
      <c r="B26" s="79" t="s">
        <v>5</v>
      </c>
      <c r="C26" s="43" t="str">
        <f>призеры!C51</f>
        <v>ЧУПИН Матвей Иванович</v>
      </c>
      <c r="D26" s="43" t="str">
        <f>призеры!D51</f>
        <v>25.11.2013. б.р</v>
      </c>
      <c r="E26" s="43">
        <f>призеры!E51</f>
        <v>0</v>
      </c>
      <c r="F26" s="43" t="str">
        <f>призеры!F51</f>
        <v>Бийск</v>
      </c>
      <c r="G26" s="43">
        <f>призеры!G51</f>
        <v>0</v>
      </c>
      <c r="H26" s="44" t="str">
        <f>призеры!H51</f>
        <v>Кайгородов О. С. Теренин П. В.</v>
      </c>
      <c r="I26" s="32"/>
      <c r="J26" s="33">
        <v>22</v>
      </c>
    </row>
    <row r="27" spans="1:10" ht="12" customHeight="1" thickBot="1">
      <c r="B27" s="13"/>
      <c r="C27" s="47"/>
      <c r="D27" s="47"/>
      <c r="E27" s="48"/>
      <c r="F27" s="47"/>
      <c r="G27" s="47"/>
      <c r="H27" s="49"/>
      <c r="I27" s="11"/>
    </row>
    <row r="28" spans="1:10" ht="26.1" customHeight="1">
      <c r="A28" s="150" t="str">
        <f>призеры!A57</f>
        <v>60 кг</v>
      </c>
      <c r="B28" s="73" t="s">
        <v>4</v>
      </c>
      <c r="C28" s="40" t="str">
        <f>призеры!C57</f>
        <v>РОГОЖИН Олег Антонович</v>
      </c>
      <c r="D28" s="40" t="str">
        <f>призеры!D57</f>
        <v>02.11.2013. б.р</v>
      </c>
      <c r="E28" s="40">
        <f>призеры!E57</f>
        <v>0</v>
      </c>
      <c r="F28" s="40" t="str">
        <f>призеры!F57</f>
        <v>Старобелокуриха</v>
      </c>
      <c r="G28" s="40">
        <f>призеры!G57</f>
        <v>0</v>
      </c>
      <c r="H28" s="41" t="str">
        <f>призеры!H57</f>
        <v>Воробьев С. Н.</v>
      </c>
      <c r="I28" s="32"/>
      <c r="J28" s="33">
        <v>25</v>
      </c>
    </row>
    <row r="29" spans="1:10" ht="26.1" customHeight="1" thickBot="1">
      <c r="A29" s="151"/>
      <c r="B29" s="79" t="s">
        <v>5</v>
      </c>
      <c r="C29" s="43" t="str">
        <f>призеры!C58</f>
        <v>ЖДАНОВ Дмитрий Вадимович</v>
      </c>
      <c r="D29" s="43" t="str">
        <f>призеры!D58</f>
        <v>16.06.2013. 3ю</v>
      </c>
      <c r="E29" s="43">
        <f>призеры!E58</f>
        <v>0</v>
      </c>
      <c r="F29" s="43" t="str">
        <f>призеры!F58</f>
        <v>Бийск</v>
      </c>
      <c r="G29" s="43">
        <f>призеры!G58</f>
        <v>0</v>
      </c>
      <c r="H29" s="44" t="str">
        <f>призеры!H58</f>
        <v>Шалюта П.В., Паринова Т.В.</v>
      </c>
      <c r="I29" s="32"/>
      <c r="J29" s="33">
        <v>26</v>
      </c>
    </row>
    <row r="30" spans="1:10" ht="12" customHeight="1" thickBot="1">
      <c r="B30" s="75"/>
      <c r="C30" s="47"/>
      <c r="D30" s="47"/>
      <c r="E30" s="48"/>
      <c r="F30" s="47"/>
      <c r="G30" s="47"/>
      <c r="H30" s="49"/>
      <c r="I30" s="11"/>
    </row>
    <row r="31" spans="1:10" ht="26.1" customHeight="1">
      <c r="A31" s="150" t="str">
        <f>призеры!A64</f>
        <v>65 кг</v>
      </c>
      <c r="B31" s="73" t="s">
        <v>4</v>
      </c>
      <c r="C31" s="40" t="str">
        <f>призеры!C64</f>
        <v>ИВАННИКОВ Михаил Евгеньевич</v>
      </c>
      <c r="D31" s="40" t="str">
        <f>призеры!D64</f>
        <v>17.10.2013. 3ю</v>
      </c>
      <c r="E31" s="40">
        <f>призеры!E64</f>
        <v>0</v>
      </c>
      <c r="F31" s="40" t="str">
        <f>призеры!F64</f>
        <v>Советский район</v>
      </c>
      <c r="G31" s="40">
        <f>призеры!G64</f>
        <v>0</v>
      </c>
      <c r="H31" s="41" t="str">
        <f>призеры!H64</f>
        <v>Озорин Сергей Александрович</v>
      </c>
      <c r="I31" s="32"/>
      <c r="J31" s="33">
        <v>29</v>
      </c>
    </row>
    <row r="32" spans="1:10" ht="26.1" customHeight="1" thickBot="1">
      <c r="A32" s="151"/>
      <c r="B32" s="79" t="s">
        <v>5</v>
      </c>
      <c r="C32" s="43" t="str">
        <f>призеры!C65</f>
        <v>ТАТАРИНЦЕВ Артем Сергеевич</v>
      </c>
      <c r="D32" s="43" t="str">
        <f>призеры!D65</f>
        <v>03.11.2013. 3ю</v>
      </c>
      <c r="E32" s="43">
        <f>призеры!E65</f>
        <v>0</v>
      </c>
      <c r="F32" s="43" t="str">
        <f>призеры!F65</f>
        <v>Советский район</v>
      </c>
      <c r="G32" s="43">
        <f>призеры!G65</f>
        <v>0</v>
      </c>
      <c r="H32" s="44" t="str">
        <f>призеры!H65</f>
        <v>Озорин Сергей Александрович</v>
      </c>
      <c r="I32" s="32"/>
      <c r="J32" s="33">
        <v>30</v>
      </c>
    </row>
    <row r="33" spans="1:10" ht="12" customHeight="1" thickBot="1">
      <c r="B33" s="13"/>
      <c r="C33" s="76"/>
      <c r="D33" s="76"/>
      <c r="E33" s="77"/>
      <c r="F33" s="76"/>
      <c r="G33" s="76"/>
      <c r="H33" s="84"/>
      <c r="I33" s="11"/>
    </row>
    <row r="34" spans="1:10" ht="26.1" customHeight="1">
      <c r="A34" s="152" t="str">
        <f>призеры!A71</f>
        <v>св 65 кг</v>
      </c>
      <c r="B34" s="73" t="s">
        <v>4</v>
      </c>
      <c r="C34" s="40" t="str">
        <f>призеры!C71</f>
        <v>КОСАЧЕВ Иван Евгеньевич</v>
      </c>
      <c r="D34" s="40" t="str">
        <f>призеры!D71</f>
        <v>11.06.2013. 3ю</v>
      </c>
      <c r="E34" s="40">
        <f>призеры!E71</f>
        <v>0</v>
      </c>
      <c r="F34" s="40" t="str">
        <f>призеры!F71</f>
        <v>Мамонтово</v>
      </c>
      <c r="G34" s="40">
        <f>призеры!G71</f>
        <v>0</v>
      </c>
      <c r="H34" s="41" t="str">
        <f>призеры!H71</f>
        <v>Косилов. А. А</v>
      </c>
      <c r="I34" s="32"/>
      <c r="J34" s="33">
        <v>33</v>
      </c>
    </row>
    <row r="35" spans="1:10" ht="26.1" customHeight="1" thickBot="1">
      <c r="A35" s="153"/>
      <c r="B35" s="79" t="s">
        <v>5</v>
      </c>
      <c r="C35" s="43" t="str">
        <f>призеры!C72</f>
        <v>ЕРЕМЕЕВ Григорий Петрович</v>
      </c>
      <c r="D35" s="43" t="str">
        <f>призеры!D72</f>
        <v>12.11.2013. 3ю</v>
      </c>
      <c r="E35" s="43">
        <f>призеры!E72</f>
        <v>0</v>
      </c>
      <c r="F35" s="43" t="str">
        <f>призеры!F72</f>
        <v>Бийск</v>
      </c>
      <c r="G35" s="43">
        <f>призеры!G72</f>
        <v>0</v>
      </c>
      <c r="H35" s="44" t="str">
        <f>призеры!H72</f>
        <v>Шалюта П.В., Паринова Т.В.</v>
      </c>
      <c r="I35" s="32"/>
      <c r="J35" s="33">
        <v>34</v>
      </c>
    </row>
    <row r="36" spans="1:10" ht="12" customHeight="1" thickBot="1">
      <c r="A36" s="1"/>
      <c r="B36" s="45"/>
      <c r="C36" s="76"/>
      <c r="D36" s="76"/>
      <c r="E36" s="77"/>
      <c r="F36" s="76"/>
      <c r="G36" s="76"/>
      <c r="H36" s="84"/>
      <c r="I36" s="11"/>
    </row>
    <row r="37" spans="1:10" ht="26.1" customHeight="1" thickBot="1">
      <c r="A37" s="154" t="str">
        <f>призеры!A78</f>
        <v>св 71 кг</v>
      </c>
      <c r="B37" s="73" t="s">
        <v>4</v>
      </c>
      <c r="C37" s="51" t="str">
        <f>призеры!C78</f>
        <v>МОШКИН Тимофей Юрьевич</v>
      </c>
      <c r="D37" s="51" t="str">
        <f>призеры!D78</f>
        <v>07.06.2007, 1ю</v>
      </c>
      <c r="E37" s="51">
        <f>призеры!E78</f>
        <v>0</v>
      </c>
      <c r="F37" s="51" t="str">
        <f>призеры!F78</f>
        <v>Томская, Северск</v>
      </c>
      <c r="G37" s="51">
        <f>призеры!G78</f>
        <v>0</v>
      </c>
      <c r="H37" s="52" t="str">
        <f>призеры!H78</f>
        <v>Фокин А.А.</v>
      </c>
      <c r="I37" s="50">
        <v>0</v>
      </c>
      <c r="J37" s="33">
        <v>37</v>
      </c>
    </row>
    <row r="38" spans="1:10" ht="26.1" customHeight="1" thickBot="1">
      <c r="A38" s="155"/>
      <c r="B38" s="79" t="s">
        <v>5</v>
      </c>
      <c r="C38" s="53" t="str">
        <f>призеры!C79</f>
        <v>СТАРЧЕНКО Иван Сергеевич</v>
      </c>
      <c r="D38" s="53" t="str">
        <f>призеры!D79</f>
        <v>29.05.2006, 1ю</v>
      </c>
      <c r="E38" s="53">
        <f>призеры!E79</f>
        <v>0</v>
      </c>
      <c r="F38" s="53" t="str">
        <f>призеры!F79</f>
        <v>Алтайский, Шипуново</v>
      </c>
      <c r="G38" s="53">
        <f>призеры!G79</f>
        <v>0</v>
      </c>
      <c r="H38" s="54" t="str">
        <f>призеры!H79</f>
        <v>Шаталов В. Н</v>
      </c>
      <c r="I38" s="50">
        <v>0</v>
      </c>
      <c r="J38" s="33">
        <v>38</v>
      </c>
    </row>
    <row r="39" spans="1:10" ht="9" customHeight="1">
      <c r="B39" s="12"/>
      <c r="C39" s="3"/>
      <c r="D39" s="4"/>
      <c r="E39" s="4"/>
      <c r="F39" s="5"/>
      <c r="G39" s="5"/>
      <c r="H39" s="3"/>
    </row>
    <row r="40" spans="1:10" ht="29.25" customHeight="1">
      <c r="A40" s="1"/>
      <c r="B40" s="2"/>
      <c r="C40" s="3"/>
      <c r="D40" s="4"/>
      <c r="E40" s="4"/>
      <c r="F40" s="5"/>
      <c r="G40" s="5"/>
      <c r="H40" s="3"/>
      <c r="J40" s="1"/>
    </row>
    <row r="41" spans="1:10" ht="12" customHeight="1">
      <c r="A41" s="1"/>
      <c r="B41" s="24" t="str">
        <f>[1]реквизиты!$A$6</f>
        <v>Гл. судья, судья ВК</v>
      </c>
      <c r="C41" s="6"/>
      <c r="D41" s="6"/>
      <c r="E41" s="27"/>
      <c r="F41" s="24" t="str">
        <f>[1]реквизиты!$G$6</f>
        <v>Д.Ю. Евтушенко</v>
      </c>
      <c r="G41" s="24"/>
      <c r="H41" s="6"/>
    </row>
    <row r="42" spans="1:10" ht="21.75" customHeight="1">
      <c r="A42" s="1"/>
      <c r="B42" s="24"/>
      <c r="C42" s="7"/>
      <c r="D42" s="7"/>
      <c r="E42" s="28"/>
      <c r="F42" s="23" t="str">
        <f>[1]реквизиты!$G$7</f>
        <v>/Бийск/</v>
      </c>
      <c r="G42" s="23"/>
      <c r="H42" s="7"/>
    </row>
    <row r="43" spans="1:10" ht="12" customHeight="1">
      <c r="A43" s="1"/>
      <c r="B43" s="24" t="str">
        <f>[1]реквизиты!$A$8</f>
        <v>Гл. секретарь, судья ВК</v>
      </c>
      <c r="C43" s="7"/>
      <c r="D43" s="7"/>
      <c r="E43" s="28"/>
      <c r="F43" s="24" t="str">
        <f>[1]реквизиты!$G$8</f>
        <v>О.С.Кайгородов</v>
      </c>
      <c r="G43" s="24"/>
      <c r="H43" s="6"/>
    </row>
    <row r="44" spans="1:10" ht="12" customHeight="1">
      <c r="C44" s="1"/>
      <c r="F44" t="str">
        <f>[1]реквизиты!$G$9</f>
        <v>/Бийск/</v>
      </c>
      <c r="H44" s="7"/>
    </row>
    <row r="49" spans="19:19">
      <c r="S49" t="s">
        <v>9</v>
      </c>
    </row>
  </sheetData>
  <mergeCells count="41">
    <mergeCell ref="A1:I1"/>
    <mergeCell ref="A2:I2"/>
    <mergeCell ref="A3:I3"/>
    <mergeCell ref="A4:I4"/>
    <mergeCell ref="A5:I5"/>
    <mergeCell ref="G6:G7"/>
    <mergeCell ref="H6:H7"/>
    <mergeCell ref="I6:I7"/>
    <mergeCell ref="A8:A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I8:I9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A28:A29"/>
    <mergeCell ref="A31:A32"/>
    <mergeCell ref="A34:A35"/>
    <mergeCell ref="A37:A38"/>
    <mergeCell ref="A13:A14"/>
    <mergeCell ref="A16:A17"/>
    <mergeCell ref="A19:A20"/>
    <mergeCell ref="A22:A23"/>
    <mergeCell ref="A25:A26"/>
  </mergeCells>
  <conditionalFormatting sqref="G15 G18 G21 G24 G27 G30 G33 G36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4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5" zoomScaleNormal="100" workbookViewId="0">
      <selection activeCell="K15" sqref="K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17.25" customHeight="1">
      <c r="A2" s="143" t="s">
        <v>8</v>
      </c>
      <c r="B2" s="143"/>
      <c r="C2" s="143"/>
      <c r="D2" s="143"/>
      <c r="E2" s="143"/>
      <c r="F2" s="143"/>
      <c r="G2" s="143"/>
      <c r="H2" s="143"/>
      <c r="I2" s="143"/>
    </row>
    <row r="3" spans="1:10" ht="45" customHeight="1">
      <c r="A3" s="144" t="str">
        <f>[1]реквизиты!$A$2</f>
        <v xml:space="preserve">Открытый турнир памяти Алексея Астафьева победителя первенство России по самбо. </v>
      </c>
      <c r="B3" s="144"/>
      <c r="C3" s="144"/>
      <c r="D3" s="144"/>
      <c r="E3" s="144"/>
      <c r="F3" s="144"/>
      <c r="G3" s="144"/>
      <c r="H3" s="144"/>
      <c r="I3" s="144"/>
    </row>
    <row r="4" spans="1:10" ht="16.5" customHeight="1" thickBot="1">
      <c r="A4" s="143" t="str">
        <f>[1]реквизиты!$A$3</f>
        <v>27.12.2024 г.                                              г.Бийск</v>
      </c>
      <c r="B4" s="143"/>
      <c r="C4" s="143"/>
      <c r="D4" s="143"/>
      <c r="E4" s="143"/>
      <c r="F4" s="143"/>
      <c r="G4" s="143"/>
      <c r="H4" s="143"/>
      <c r="I4" s="143"/>
    </row>
    <row r="5" spans="1:10" ht="3.75" hidden="1" customHeight="1" thickBot="1">
      <c r="A5" s="143"/>
      <c r="B5" s="143"/>
      <c r="C5" s="143"/>
      <c r="D5" s="143"/>
      <c r="E5" s="143"/>
      <c r="F5" s="143"/>
      <c r="G5" s="143"/>
      <c r="H5" s="143"/>
      <c r="I5" s="143"/>
    </row>
    <row r="6" spans="1:10" ht="11.1" customHeight="1">
      <c r="B6" s="138" t="s">
        <v>0</v>
      </c>
      <c r="C6" s="140" t="s">
        <v>1</v>
      </c>
      <c r="D6" s="140" t="s">
        <v>2</v>
      </c>
      <c r="E6" s="140" t="s">
        <v>12</v>
      </c>
      <c r="F6" s="140" t="s">
        <v>13</v>
      </c>
      <c r="G6" s="131"/>
      <c r="H6" s="133" t="s">
        <v>3</v>
      </c>
      <c r="I6" s="135"/>
    </row>
    <row r="7" spans="1:10" ht="13.5" customHeight="1" thickBot="1">
      <c r="B7" s="139"/>
      <c r="C7" s="141"/>
      <c r="D7" s="141"/>
      <c r="E7" s="141"/>
      <c r="F7" s="141"/>
      <c r="G7" s="132"/>
      <c r="H7" s="134"/>
      <c r="I7" s="135"/>
    </row>
    <row r="8" spans="1:10" ht="24" customHeight="1">
      <c r="A8" s="122" t="str">
        <f>призеры!A57</f>
        <v>60 кг</v>
      </c>
      <c r="B8" s="34" t="s">
        <v>4</v>
      </c>
      <c r="C8" s="40" t="str">
        <f>призеры!C57</f>
        <v>РОГОЖИН Олег Антонович</v>
      </c>
      <c r="D8" s="40" t="str">
        <f>призеры!D57</f>
        <v>02.11.2013. б.р</v>
      </c>
      <c r="E8" s="40">
        <f>призеры!E57</f>
        <v>0</v>
      </c>
      <c r="F8" s="40" t="str">
        <f>призеры!F57</f>
        <v>Старобелокуриха</v>
      </c>
      <c r="G8" s="40"/>
      <c r="H8" s="41" t="str">
        <f>призеры!H57</f>
        <v>Воробьев С. Н.</v>
      </c>
      <c r="I8" s="136"/>
      <c r="J8" s="137"/>
    </row>
    <row r="9" spans="1:10" ht="24" customHeight="1">
      <c r="A9" s="123"/>
      <c r="B9" s="71" t="s">
        <v>5</v>
      </c>
      <c r="C9" s="39" t="str">
        <f>призеры!C58</f>
        <v>ЖДАНОВ Дмитрий Вадимович</v>
      </c>
      <c r="D9" s="39" t="str">
        <f>призеры!D58</f>
        <v>16.06.2013. 3ю</v>
      </c>
      <c r="E9" s="39">
        <f>призеры!E58</f>
        <v>0</v>
      </c>
      <c r="F9" s="39" t="str">
        <f>призеры!F58</f>
        <v>Бийск</v>
      </c>
      <c r="G9" s="39"/>
      <c r="H9" s="42" t="str">
        <f>призеры!H58</f>
        <v>Шалюта П.В., Паринова Т.В.</v>
      </c>
      <c r="I9" s="136"/>
      <c r="J9" s="137"/>
    </row>
    <row r="10" spans="1:10" ht="24" customHeight="1">
      <c r="A10" s="123"/>
      <c r="B10" s="71" t="s">
        <v>6</v>
      </c>
      <c r="C10" s="39" t="str">
        <f>призеры!C59</f>
        <v>КОЛЕСОВ Дмитрий Алексеевич</v>
      </c>
      <c r="D10" s="39" t="str">
        <f>призеры!D59</f>
        <v>18.09.2013. б.р</v>
      </c>
      <c r="E10" s="39">
        <f>призеры!E59</f>
        <v>0</v>
      </c>
      <c r="F10" s="39" t="str">
        <f>призеры!F59</f>
        <v>Бийск</v>
      </c>
      <c r="G10" s="39"/>
      <c r="H10" s="42" t="str">
        <f>призеры!H59</f>
        <v>Демьяненко С.А., Димитриенко И.В.</v>
      </c>
      <c r="I10" s="136"/>
      <c r="J10" s="137"/>
    </row>
    <row r="11" spans="1:10" ht="24" customHeight="1" thickBot="1">
      <c r="A11" s="124"/>
      <c r="B11" s="72" t="s">
        <v>6</v>
      </c>
      <c r="C11" s="43" t="str">
        <f>призеры!C60</f>
        <v>МАРТЫНОВ Максим Максимович</v>
      </c>
      <c r="D11" s="43" t="str">
        <f>призеры!D60</f>
        <v>11.06.2013. б.р</v>
      </c>
      <c r="E11" s="43">
        <f>призеры!E60</f>
        <v>0</v>
      </c>
      <c r="F11" s="43" t="str">
        <f>призеры!F60</f>
        <v>Тальменка ДЮСШ</v>
      </c>
      <c r="G11" s="43"/>
      <c r="H11" s="44" t="str">
        <f>призеры!H60</f>
        <v>Данчук Е.Н</v>
      </c>
      <c r="I11" s="136"/>
      <c r="J11" s="137"/>
    </row>
    <row r="12" spans="1:10" ht="6" customHeight="1" thickBot="1">
      <c r="B12" s="8"/>
      <c r="C12" s="9"/>
      <c r="D12" s="9"/>
      <c r="E12" s="25"/>
      <c r="F12" s="9"/>
      <c r="G12" s="9"/>
      <c r="H12" s="9"/>
      <c r="I12" s="11"/>
    </row>
    <row r="13" spans="1:10" ht="24" customHeight="1">
      <c r="A13" s="122" t="str">
        <f>призеры!A64</f>
        <v>65 кг</v>
      </c>
      <c r="B13" s="34" t="s">
        <v>4</v>
      </c>
      <c r="C13" s="40" t="str">
        <f>призеры!C64</f>
        <v>ИВАННИКОВ Михаил Евгеньевич</v>
      </c>
      <c r="D13" s="40" t="str">
        <f>призеры!D64</f>
        <v>17.10.2013. 3ю</v>
      </c>
      <c r="E13" s="40">
        <f>призеры!E64</f>
        <v>0</v>
      </c>
      <c r="F13" s="40" t="str">
        <f>призеры!F64</f>
        <v>Советский район</v>
      </c>
      <c r="G13" s="40"/>
      <c r="H13" s="41" t="str">
        <f>призеры!H64</f>
        <v>Озорин Сергей Александрович</v>
      </c>
      <c r="I13" s="32"/>
      <c r="J13" s="33"/>
    </row>
    <row r="14" spans="1:10" ht="24" customHeight="1">
      <c r="A14" s="123"/>
      <c r="B14" s="95" t="s">
        <v>5</v>
      </c>
      <c r="C14" s="39" t="str">
        <f>призеры!C65</f>
        <v>ТАТАРИНЦЕВ Артем Сергеевич</v>
      </c>
      <c r="D14" s="39" t="str">
        <f>призеры!D65</f>
        <v>03.11.2013. 3ю</v>
      </c>
      <c r="E14" s="39">
        <f>призеры!E65</f>
        <v>0</v>
      </c>
      <c r="F14" s="39" t="str">
        <f>призеры!F65</f>
        <v>Советский район</v>
      </c>
      <c r="G14" s="39"/>
      <c r="H14" s="42" t="str">
        <f>призеры!H65</f>
        <v>Озорин Сергей Александрович</v>
      </c>
      <c r="I14" s="32"/>
      <c r="J14" s="33"/>
    </row>
    <row r="15" spans="1:10" ht="24" customHeight="1">
      <c r="A15" s="123"/>
      <c r="B15" s="95" t="s">
        <v>6</v>
      </c>
      <c r="C15" s="39" t="str">
        <f>призеры!C66</f>
        <v>ДЕГТЯРЕВ Егор Константинович</v>
      </c>
      <c r="D15" s="39" t="str">
        <f>призеры!D66</f>
        <v>29.10.2013. 3ю</v>
      </c>
      <c r="E15" s="39">
        <f>призеры!E66</f>
        <v>0</v>
      </c>
      <c r="F15" s="39" t="str">
        <f>призеры!F66</f>
        <v>Заринск</v>
      </c>
      <c r="G15" s="39"/>
      <c r="H15" s="42" t="str">
        <f>призеры!H66</f>
        <v>Блинова Л.О.</v>
      </c>
      <c r="I15" s="32"/>
      <c r="J15" s="33"/>
    </row>
    <row r="16" spans="1:10" ht="24" customHeight="1" thickBot="1">
      <c r="A16" s="124"/>
      <c r="B16" s="96" t="s">
        <v>6</v>
      </c>
      <c r="C16" s="43" t="str">
        <f>призеры!C67</f>
        <v>ШИЛКИН Арсений Алексеевич</v>
      </c>
      <c r="D16" s="43" t="str">
        <f>призеры!D67</f>
        <v>30.04.2013. б.р</v>
      </c>
      <c r="E16" s="43">
        <f>призеры!E67</f>
        <v>0</v>
      </c>
      <c r="F16" s="43" t="str">
        <f>призеры!F67</f>
        <v>Бийск</v>
      </c>
      <c r="G16" s="43"/>
      <c r="H16" s="44" t="str">
        <f>призеры!H67</f>
        <v>Демьяненко С.А., Димитриенко И.В.</v>
      </c>
      <c r="I16" s="32"/>
      <c r="J16" s="33"/>
    </row>
    <row r="17" spans="1:10" ht="12" customHeight="1" thickBot="1">
      <c r="B17" s="13"/>
      <c r="C17" s="9"/>
      <c r="D17" s="9"/>
      <c r="E17" s="25"/>
      <c r="F17" s="9"/>
      <c r="G17" s="9"/>
      <c r="H17" s="22"/>
      <c r="I17" s="11"/>
    </row>
    <row r="18" spans="1:10" ht="24" customHeight="1">
      <c r="A18" s="125" t="str">
        <f>призеры!A71</f>
        <v>св 65 кг</v>
      </c>
      <c r="B18" s="34" t="s">
        <v>4</v>
      </c>
      <c r="C18" s="40" t="str">
        <f>призеры!C71</f>
        <v>КОСАЧЕВ Иван Евгеньевич</v>
      </c>
      <c r="D18" s="40" t="str">
        <f>призеры!D71</f>
        <v>11.06.2013. 3ю</v>
      </c>
      <c r="E18" s="40">
        <f>призеры!E71</f>
        <v>0</v>
      </c>
      <c r="F18" s="40" t="str">
        <f>призеры!F71</f>
        <v>Мамонтово</v>
      </c>
      <c r="G18" s="40"/>
      <c r="H18" s="41" t="str">
        <f>призеры!H71</f>
        <v>Косилов. А. А</v>
      </c>
      <c r="I18" s="32"/>
      <c r="J18" s="33"/>
    </row>
    <row r="19" spans="1:10" ht="24" customHeight="1">
      <c r="A19" s="126"/>
      <c r="B19" s="95" t="s">
        <v>5</v>
      </c>
      <c r="C19" s="39" t="str">
        <f>призеры!C72</f>
        <v>ЕРЕМЕЕВ Григорий Петрович</v>
      </c>
      <c r="D19" s="39" t="str">
        <f>призеры!D72</f>
        <v>12.11.2013. 3ю</v>
      </c>
      <c r="E19" s="39">
        <f>призеры!E72</f>
        <v>0</v>
      </c>
      <c r="F19" s="39" t="str">
        <f>призеры!F72</f>
        <v>Бийск</v>
      </c>
      <c r="G19" s="39"/>
      <c r="H19" s="42" t="str">
        <f>призеры!H72</f>
        <v>Шалюта П.В., Паринова Т.В.</v>
      </c>
      <c r="I19" s="32"/>
      <c r="J19" s="33"/>
    </row>
    <row r="20" spans="1:10" ht="24" customHeight="1">
      <c r="A20" s="126"/>
      <c r="B20" s="95" t="s">
        <v>6</v>
      </c>
      <c r="C20" s="39" t="str">
        <f>призеры!C73</f>
        <v>СТАРИКОВ Евгений Викторович</v>
      </c>
      <c r="D20" s="39" t="str">
        <f>призеры!D73</f>
        <v>27.06.2014. 3ю</v>
      </c>
      <c r="E20" s="39">
        <f>призеры!E73</f>
        <v>0</v>
      </c>
      <c r="F20" s="39" t="str">
        <f>призеры!F73</f>
        <v>Мамонтово</v>
      </c>
      <c r="G20" s="39"/>
      <c r="H20" s="42" t="str">
        <f>призеры!H73</f>
        <v>Косилов. А. А</v>
      </c>
      <c r="I20" s="32"/>
      <c r="J20" s="33"/>
    </row>
    <row r="21" spans="1:10" ht="24" customHeight="1" thickBot="1">
      <c r="A21" s="127"/>
      <c r="B21" s="96" t="s">
        <v>6</v>
      </c>
      <c r="C21" s="43" t="str">
        <f>призеры!C74</f>
        <v>ДРУЖИНИН Макар Сергеевич</v>
      </c>
      <c r="D21" s="43" t="str">
        <f>призеры!D74</f>
        <v>19.08.2013. б.р</v>
      </c>
      <c r="E21" s="43">
        <f>призеры!E74</f>
        <v>0</v>
      </c>
      <c r="F21" s="43" t="str">
        <f>призеры!F74</f>
        <v>Бийск</v>
      </c>
      <c r="G21" s="43"/>
      <c r="H21" s="44" t="str">
        <f>призеры!H74</f>
        <v>Акулов В.Н,Шевцова Е.В</v>
      </c>
      <c r="I21" s="32"/>
      <c r="J21" s="33"/>
    </row>
    <row r="22" spans="1:10" ht="12" customHeight="1" thickBot="1">
      <c r="A22" s="1"/>
      <c r="B22" s="45"/>
      <c r="C22" s="10"/>
      <c r="D22" s="10"/>
      <c r="E22" s="26"/>
      <c r="F22" s="10"/>
      <c r="G22" s="10"/>
      <c r="H22" s="21"/>
      <c r="I22" s="11"/>
    </row>
    <row r="23" spans="1:10" ht="24" customHeight="1" thickBot="1">
      <c r="A23" s="128" t="str">
        <f>призеры!A78</f>
        <v>св 71 кг</v>
      </c>
      <c r="B23" s="34" t="s">
        <v>4</v>
      </c>
      <c r="C23" s="51" t="str">
        <f>призеры!C78</f>
        <v>МОШКИН Тимофей Юрьевич</v>
      </c>
      <c r="D23" s="51" t="str">
        <f>призеры!D78</f>
        <v>07.06.2007, 1ю</v>
      </c>
      <c r="E23" s="51">
        <f>призеры!E78</f>
        <v>0</v>
      </c>
      <c r="F23" s="51" t="str">
        <f>призеры!F78</f>
        <v>Томская, Северск</v>
      </c>
      <c r="G23" s="51"/>
      <c r="H23" s="52" t="str">
        <f>призеры!H78</f>
        <v>Фокин А.А.</v>
      </c>
      <c r="I23" s="50">
        <v>0</v>
      </c>
      <c r="J23" s="33"/>
    </row>
    <row r="24" spans="1:10" ht="24" customHeight="1">
      <c r="A24" s="129"/>
      <c r="B24" s="95" t="s">
        <v>5</v>
      </c>
      <c r="C24" s="107" t="str">
        <f>призеры!C79</f>
        <v>СТАРЧЕНКО Иван Сергеевич</v>
      </c>
      <c r="D24" s="107" t="str">
        <f>призеры!D79</f>
        <v>29.05.2006, 1ю</v>
      </c>
      <c r="E24" s="107">
        <f>призеры!E79</f>
        <v>0</v>
      </c>
      <c r="F24" s="107" t="str">
        <f>призеры!F79</f>
        <v>Алтайский, Шипуново</v>
      </c>
      <c r="G24" s="107"/>
      <c r="H24" s="108" t="str">
        <f>призеры!H79</f>
        <v>Шаталов В. Н</v>
      </c>
      <c r="I24" s="50">
        <v>0</v>
      </c>
      <c r="J24" s="33"/>
    </row>
    <row r="25" spans="1:10" ht="24" customHeight="1">
      <c r="A25" s="129"/>
      <c r="B25" s="95" t="s">
        <v>6</v>
      </c>
      <c r="C25" s="107" t="str">
        <f>призеры!C80</f>
        <v>ГЕЛЬЦЕР Ярослав Александрович</v>
      </c>
      <c r="D25" s="107" t="str">
        <f>призеры!D80</f>
        <v>19.08.2006, 1ю</v>
      </c>
      <c r="E25" s="107">
        <f>призеры!E80</f>
        <v>0</v>
      </c>
      <c r="F25" s="107" t="str">
        <f>призеры!F80</f>
        <v>Алтайский, Шипуново</v>
      </c>
      <c r="G25" s="107">
        <f>призеры!G80</f>
        <v>0</v>
      </c>
      <c r="H25" s="108" t="str">
        <f>призеры!H80</f>
        <v>Шаталов В. Н</v>
      </c>
      <c r="I25" s="32"/>
      <c r="J25" s="33"/>
    </row>
    <row r="26" spans="1:10" ht="24" customHeight="1" thickBot="1">
      <c r="A26" s="130"/>
      <c r="B26" s="96" t="s">
        <v>6</v>
      </c>
      <c r="C26" s="109" t="str">
        <f>призеры!C81</f>
        <v>ПИУНОВ Артём Витальевич</v>
      </c>
      <c r="D26" s="109" t="str">
        <f>призеры!D81</f>
        <v>30.07.2006, 2ю</v>
      </c>
      <c r="E26" s="109">
        <f>призеры!E81</f>
        <v>0</v>
      </c>
      <c r="F26" s="109" t="str">
        <f>призеры!F81</f>
        <v>Новосибирский, Новосибирск</v>
      </c>
      <c r="G26" s="109">
        <f>призеры!G81</f>
        <v>0</v>
      </c>
      <c r="H26" s="110" t="str">
        <f>призеры!H81</f>
        <v>Цыганов С.В.</v>
      </c>
      <c r="I26" s="32"/>
      <c r="J26" s="33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24" t="str">
        <f>[1]реквизиты!$A$6</f>
        <v>Гл. судья, судья ВК</v>
      </c>
      <c r="C29" s="6"/>
      <c r="D29" s="6"/>
      <c r="E29" s="27"/>
      <c r="F29" s="24" t="str">
        <f>[1]реквизиты!$G$6</f>
        <v>Д.Ю. Евтушенко</v>
      </c>
      <c r="G29" s="24"/>
      <c r="H29" s="6"/>
    </row>
    <row r="30" spans="1:10" ht="21.75" customHeight="1">
      <c r="A30" s="1"/>
      <c r="B30" s="24"/>
      <c r="C30" s="7"/>
      <c r="D30" s="7"/>
      <c r="E30" s="28"/>
      <c r="F30" s="23" t="str">
        <f>[1]реквизиты!$G$7</f>
        <v>/Бийск/</v>
      </c>
      <c r="G30" s="23"/>
      <c r="H30" s="7"/>
    </row>
    <row r="31" spans="1:10" ht="12" customHeight="1">
      <c r="A31" s="1"/>
      <c r="B31" s="24" t="str">
        <f>[1]реквизиты!$A$8</f>
        <v>Гл. секретарь, судья ВК</v>
      </c>
      <c r="C31" s="7"/>
      <c r="D31" s="7"/>
      <c r="E31" s="28"/>
      <c r="F31" s="24" t="str">
        <f>[1]реквизиты!$G$8</f>
        <v>О.С.Кайгородов</v>
      </c>
      <c r="G31" s="24"/>
      <c r="H31" s="6"/>
    </row>
    <row r="32" spans="1:10" ht="12" customHeight="1">
      <c r="C32" s="1"/>
      <c r="F32" t="str">
        <f>[1]реквизиты!$G$9</f>
        <v>/Бийск/</v>
      </c>
      <c r="H32" s="7"/>
    </row>
    <row r="37" spans="19:19">
      <c r="S37" t="s">
        <v>9</v>
      </c>
    </row>
  </sheetData>
  <mergeCells count="21"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J8:J9"/>
    <mergeCell ref="I10:I11"/>
    <mergeCell ref="J10:J11"/>
    <mergeCell ref="G6:G7"/>
    <mergeCell ref="H6:H7"/>
    <mergeCell ref="I6:I7"/>
    <mergeCell ref="A8:A11"/>
    <mergeCell ref="A13:A16"/>
    <mergeCell ref="A18:A21"/>
    <mergeCell ref="A23:A26"/>
    <mergeCell ref="I8:I9"/>
  </mergeCells>
  <conditionalFormatting sqref="G17 G22">
    <cfRule type="cellIs" dxfId="2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32" zoomScaleNormal="100" workbookViewId="0">
      <selection activeCell="G8" sqref="G8:G46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15" customHeight="1">
      <c r="A2" s="143" t="s">
        <v>8</v>
      </c>
      <c r="B2" s="143"/>
      <c r="C2" s="143"/>
      <c r="D2" s="143"/>
      <c r="E2" s="143"/>
      <c r="F2" s="143"/>
      <c r="G2" s="143"/>
      <c r="H2" s="143"/>
      <c r="I2" s="143"/>
    </row>
    <row r="3" spans="1:10" ht="47.45" customHeight="1">
      <c r="A3" s="149" t="str">
        <f>[1]реквизиты!$A$2</f>
        <v xml:space="preserve">Открытый турнир памяти Алексея Астафьева победителя первенство России по самбо. </v>
      </c>
      <c r="B3" s="149"/>
      <c r="C3" s="149"/>
      <c r="D3" s="149"/>
      <c r="E3" s="149"/>
      <c r="F3" s="149"/>
      <c r="G3" s="149"/>
      <c r="H3" s="149"/>
      <c r="I3" s="149"/>
    </row>
    <row r="4" spans="1:10" ht="16.5" customHeight="1" thickBot="1">
      <c r="A4" s="143" t="str">
        <f>[1]реквизиты!$A$3</f>
        <v>27.12.2024 г.                                              г.Бийск</v>
      </c>
      <c r="B4" s="143"/>
      <c r="C4" s="143"/>
      <c r="D4" s="143"/>
      <c r="E4" s="143"/>
      <c r="F4" s="143"/>
      <c r="G4" s="143"/>
      <c r="H4" s="143"/>
      <c r="I4" s="143"/>
    </row>
    <row r="5" spans="1:10" ht="3.75" hidden="1" customHeight="1" thickBot="1">
      <c r="A5" s="143"/>
      <c r="B5" s="143"/>
      <c r="C5" s="143"/>
      <c r="D5" s="143"/>
      <c r="E5" s="143"/>
      <c r="F5" s="143"/>
      <c r="G5" s="143"/>
      <c r="H5" s="143"/>
      <c r="I5" s="143"/>
    </row>
    <row r="6" spans="1:10" ht="11.1" customHeight="1">
      <c r="B6" s="138" t="s">
        <v>0</v>
      </c>
      <c r="C6" s="140" t="s">
        <v>1</v>
      </c>
      <c r="D6" s="140" t="s">
        <v>2</v>
      </c>
      <c r="E6" s="140" t="s">
        <v>12</v>
      </c>
      <c r="F6" s="140" t="s">
        <v>13</v>
      </c>
      <c r="G6" s="131"/>
      <c r="H6" s="133" t="s">
        <v>3</v>
      </c>
      <c r="I6" s="135"/>
    </row>
    <row r="7" spans="1:10" ht="13.5" customHeight="1" thickBot="1">
      <c r="B7" s="139"/>
      <c r="C7" s="141"/>
      <c r="D7" s="141"/>
      <c r="E7" s="141"/>
      <c r="F7" s="141"/>
      <c r="G7" s="132"/>
      <c r="H7" s="134"/>
      <c r="I7" s="135"/>
    </row>
    <row r="8" spans="1:10" ht="24" customHeight="1">
      <c r="A8" s="146" t="str">
        <f>призеры!A8</f>
        <v>31 кг</v>
      </c>
      <c r="B8" s="73" t="s">
        <v>4</v>
      </c>
      <c r="C8" s="40" t="str">
        <f>призеры!C8</f>
        <v>ГУЛИЕВ Рамиль Эльдор оглы</v>
      </c>
      <c r="D8" s="40" t="str">
        <f>призеры!D8</f>
        <v>09.01.2014. 3ю</v>
      </c>
      <c r="E8" s="40">
        <f>призеры!E8</f>
        <v>0</v>
      </c>
      <c r="F8" s="40" t="str">
        <f>призеры!F8</f>
        <v>Волчиха</v>
      </c>
      <c r="G8" s="40"/>
      <c r="H8" s="41" t="str">
        <f>призеры!H8</f>
        <v>Наумова Наталья Геннадьевна</v>
      </c>
      <c r="I8" s="136"/>
      <c r="J8" s="137">
        <v>1</v>
      </c>
    </row>
    <row r="9" spans="1:10" ht="24" customHeight="1">
      <c r="A9" s="147"/>
      <c r="B9" s="78" t="s">
        <v>5</v>
      </c>
      <c r="C9" s="39" t="str">
        <f>призеры!C9</f>
        <v>ЛУНИН Михаил Александрович</v>
      </c>
      <c r="D9" s="39" t="str">
        <f>призеры!D9</f>
        <v>17.10.2014. 3ю</v>
      </c>
      <c r="E9" s="39">
        <f>призеры!E9</f>
        <v>0</v>
      </c>
      <c r="F9" s="39" t="str">
        <f>призеры!F9</f>
        <v>Заринск</v>
      </c>
      <c r="G9" s="39"/>
      <c r="H9" s="42" t="str">
        <f>призеры!H9</f>
        <v>Блинова Л. О</v>
      </c>
      <c r="I9" s="136"/>
      <c r="J9" s="137"/>
    </row>
    <row r="10" spans="1:10" ht="24" customHeight="1">
      <c r="A10" s="147"/>
      <c r="B10" s="78" t="s">
        <v>6</v>
      </c>
      <c r="C10" s="39" t="str">
        <f>призеры!C10</f>
        <v>ЧУБКО Андрей Евгеньевич</v>
      </c>
      <c r="D10" s="39" t="str">
        <f>призеры!D10</f>
        <v>16.07.2013. б.р</v>
      </c>
      <c r="E10" s="39">
        <f>призеры!E10</f>
        <v>0</v>
      </c>
      <c r="F10" s="39" t="str">
        <f>призеры!F10</f>
        <v>Бийск</v>
      </c>
      <c r="G10" s="39"/>
      <c r="H10" s="42" t="str">
        <f>призеры!H10</f>
        <v>Акулов В.Н ,Шевцова Е.в</v>
      </c>
      <c r="I10" s="136"/>
      <c r="J10" s="137">
        <v>2</v>
      </c>
    </row>
    <row r="11" spans="1:10" ht="24" customHeight="1" thickBot="1">
      <c r="A11" s="148"/>
      <c r="B11" s="79" t="s">
        <v>6</v>
      </c>
      <c r="C11" s="43" t="str">
        <f>призеры!C11</f>
        <v>ХАМИДУЛИН Амир Рамилевич</v>
      </c>
      <c r="D11" s="43" t="str">
        <f>призеры!D11</f>
        <v>29.10.2013. б.р</v>
      </c>
      <c r="E11" s="43">
        <f>призеры!E11</f>
        <v>0</v>
      </c>
      <c r="F11" s="43" t="str">
        <f>призеры!F11</f>
        <v>Бийск</v>
      </c>
      <c r="G11" s="43"/>
      <c r="H11" s="44" t="str">
        <f>призеры!H11</f>
        <v>Демьяненко С.А., Димитриенко И.В.</v>
      </c>
      <c r="I11" s="136"/>
      <c r="J11" s="137"/>
    </row>
    <row r="12" spans="1:10" ht="12.95" hidden="1" customHeight="1">
      <c r="A12" s="85"/>
      <c r="B12" s="94" t="s">
        <v>6</v>
      </c>
      <c r="C12" s="55" t="str">
        <f>призеры!C12</f>
        <v>ЕФАНОВ Владимир Андреевич</v>
      </c>
      <c r="D12" s="55" t="str">
        <f>призеры!D12</f>
        <v>23.08.2014. б.р</v>
      </c>
      <c r="E12" s="55">
        <f>призеры!E12</f>
        <v>0</v>
      </c>
      <c r="F12" s="55" t="str">
        <f>призеры!F12</f>
        <v>Барнаул</v>
      </c>
      <c r="G12" s="55"/>
      <c r="H12" s="56" t="str">
        <f>призеры!H12</f>
        <v>Тюкин С.Г.</v>
      </c>
      <c r="I12" s="145"/>
      <c r="J12" s="137">
        <v>3</v>
      </c>
    </row>
    <row r="13" spans="1:10" ht="12.95" hidden="1" customHeight="1">
      <c r="A13" s="85"/>
      <c r="B13" s="86"/>
      <c r="C13" s="39"/>
      <c r="D13" s="39"/>
      <c r="E13" s="39"/>
      <c r="F13" s="39"/>
      <c r="G13" s="39"/>
      <c r="H13" s="42"/>
      <c r="I13" s="145"/>
      <c r="J13" s="137"/>
    </row>
    <row r="14" spans="1:10" ht="12.95" hidden="1" customHeight="1">
      <c r="A14" s="85"/>
      <c r="B14" s="86" t="s">
        <v>6</v>
      </c>
      <c r="C14" s="39">
        <f>призеры!C21</f>
        <v>0</v>
      </c>
      <c r="D14" s="39">
        <f>призеры!D21</f>
        <v>0</v>
      </c>
      <c r="E14" s="39">
        <f>призеры!E21</f>
        <v>0</v>
      </c>
      <c r="F14" s="39">
        <f>призеры!F21</f>
        <v>0</v>
      </c>
      <c r="G14" s="39"/>
      <c r="H14" s="42">
        <f>призеры!H21</f>
        <v>0</v>
      </c>
      <c r="I14" s="32"/>
      <c r="J14" s="137">
        <v>4</v>
      </c>
    </row>
    <row r="15" spans="1:10" ht="12.95" hidden="1" customHeight="1" thickBot="1">
      <c r="A15" s="87"/>
      <c r="B15" s="88"/>
      <c r="C15" s="43"/>
      <c r="D15" s="43"/>
      <c r="E15" s="43"/>
      <c r="F15" s="43"/>
      <c r="G15" s="43"/>
      <c r="H15" s="44"/>
      <c r="I15" s="32"/>
      <c r="J15" s="137"/>
    </row>
    <row r="16" spans="1:10" ht="12.95" hidden="1" customHeight="1">
      <c r="A16" s="67"/>
      <c r="B16" s="89" t="s">
        <v>10</v>
      </c>
      <c r="C16" s="55" t="s">
        <v>17</v>
      </c>
      <c r="D16" s="55" t="s">
        <v>18</v>
      </c>
      <c r="E16" s="55" t="s">
        <v>15</v>
      </c>
      <c r="F16" s="55" t="s">
        <v>19</v>
      </c>
      <c r="G16" s="90"/>
      <c r="H16" s="55" t="s">
        <v>20</v>
      </c>
      <c r="I16" s="32"/>
    </row>
    <row r="17" spans="1:10" ht="12.95" hidden="1" customHeight="1">
      <c r="A17" s="65"/>
      <c r="B17" s="91"/>
      <c r="C17" s="39"/>
      <c r="D17" s="39"/>
      <c r="E17" s="39"/>
      <c r="F17" s="39"/>
      <c r="G17" s="92"/>
      <c r="H17" s="39"/>
      <c r="I17" s="32"/>
    </row>
    <row r="18" spans="1:10" ht="12.95" hidden="1" customHeight="1">
      <c r="A18" s="65"/>
      <c r="B18" s="91" t="s">
        <v>10</v>
      </c>
      <c r="C18" s="39" t="s">
        <v>21</v>
      </c>
      <c r="D18" s="39" t="s">
        <v>22</v>
      </c>
      <c r="E18" s="39" t="s">
        <v>15</v>
      </c>
      <c r="F18" s="39" t="s">
        <v>23</v>
      </c>
      <c r="G18" s="92"/>
      <c r="H18" s="39" t="s">
        <v>24</v>
      </c>
      <c r="I18" s="145"/>
    </row>
    <row r="19" spans="1:10" ht="12.95" hidden="1" customHeight="1" thickBot="1">
      <c r="A19" s="66"/>
      <c r="B19" s="93"/>
      <c r="C19" s="39"/>
      <c r="D19" s="39"/>
      <c r="E19" s="39"/>
      <c r="F19" s="39"/>
      <c r="G19" s="92"/>
      <c r="H19" s="39"/>
      <c r="I19" s="145"/>
    </row>
    <row r="20" spans="1:10" ht="6" customHeight="1" thickBot="1">
      <c r="B20" s="8"/>
      <c r="C20" s="76"/>
      <c r="D20" s="76"/>
      <c r="E20" s="77"/>
      <c r="F20" s="76"/>
      <c r="G20" s="76"/>
      <c r="H20" s="76"/>
      <c r="I20" s="11"/>
    </row>
    <row r="21" spans="1:10" ht="23.1" customHeight="1">
      <c r="A21" s="146" t="str">
        <f>призеры!A22</f>
        <v>38 кг</v>
      </c>
      <c r="B21" s="73" t="s">
        <v>4</v>
      </c>
      <c r="C21" s="40" t="str">
        <f>призеры!C22</f>
        <v>КАЗАНЦЕВ Степан Николаевич</v>
      </c>
      <c r="D21" s="40" t="str">
        <f>призеры!D22</f>
        <v>09.10.2013. б.р</v>
      </c>
      <c r="E21" s="40">
        <f>призеры!E22</f>
        <v>0</v>
      </c>
      <c r="F21" s="40" t="str">
        <f>призеры!F22</f>
        <v>Бийск</v>
      </c>
      <c r="G21" s="40"/>
      <c r="H21" s="41" t="str">
        <f>призеры!H22</f>
        <v>Дурыманов НВ</v>
      </c>
      <c r="I21" s="32"/>
      <c r="J21" s="33"/>
    </row>
    <row r="22" spans="1:10" ht="23.1" customHeight="1">
      <c r="A22" s="147"/>
      <c r="B22" s="62" t="s">
        <v>5</v>
      </c>
      <c r="C22" s="39" t="str">
        <f>призеры!C23</f>
        <v>НАСОНКИН Алексей Витальевич</v>
      </c>
      <c r="D22" s="39" t="str">
        <f>призеры!D23</f>
        <v>03.07.2013. б.р</v>
      </c>
      <c r="E22" s="39">
        <f>призеры!E23</f>
        <v>0</v>
      </c>
      <c r="F22" s="39" t="str">
        <f>призеры!F23</f>
        <v>Бийск</v>
      </c>
      <c r="G22" s="39"/>
      <c r="H22" s="42" t="str">
        <f>призеры!H23</f>
        <v>Асадова А.В., Гаврилов В.В.</v>
      </c>
      <c r="I22" s="32"/>
      <c r="J22" s="33"/>
    </row>
    <row r="23" spans="1:10" ht="23.1" customHeight="1">
      <c r="A23" s="147"/>
      <c r="B23" s="62" t="s">
        <v>6</v>
      </c>
      <c r="C23" s="39" t="str">
        <f>призеры!C24</f>
        <v>КОЗЛОВ Денис Александрович</v>
      </c>
      <c r="D23" s="39" t="str">
        <f>призеры!D24</f>
        <v>08.08.2013. 3ю</v>
      </c>
      <c r="E23" s="39">
        <f>призеры!E24</f>
        <v>0</v>
      </c>
      <c r="F23" s="39" t="str">
        <f>призеры!F24</f>
        <v>Заринск</v>
      </c>
      <c r="G23" s="39"/>
      <c r="H23" s="42" t="str">
        <f>призеры!H24</f>
        <v>Блинова Л.О.</v>
      </c>
      <c r="I23" s="32"/>
      <c r="J23" s="33"/>
    </row>
    <row r="24" spans="1:10" ht="23.1" customHeight="1" thickBot="1">
      <c r="A24" s="148"/>
      <c r="B24" s="64" t="s">
        <v>6</v>
      </c>
      <c r="C24" s="43" t="str">
        <f>призеры!C25</f>
        <v>НУРИДДИНОВ Азамат Гулбиддинович</v>
      </c>
      <c r="D24" s="43" t="str">
        <f>призеры!D25</f>
        <v>28.06.2013. б.р</v>
      </c>
      <c r="E24" s="43">
        <f>призеры!E25</f>
        <v>0</v>
      </c>
      <c r="F24" s="43" t="str">
        <f>призеры!F25</f>
        <v>Волчиха</v>
      </c>
      <c r="G24" s="43"/>
      <c r="H24" s="44" t="str">
        <f>призеры!H25</f>
        <v>Наумова Наталья Геннадьевна</v>
      </c>
      <c r="I24" s="32"/>
      <c r="J24" s="33"/>
    </row>
    <row r="25" spans="1:10" ht="12" customHeight="1" thickBot="1">
      <c r="B25" s="13"/>
      <c r="C25" s="47"/>
      <c r="D25" s="47"/>
      <c r="E25" s="48"/>
      <c r="F25" s="47"/>
      <c r="G25" s="47"/>
      <c r="H25" s="47"/>
      <c r="I25" s="11"/>
    </row>
    <row r="26" spans="1:10" ht="23.1" customHeight="1">
      <c r="A26" s="125" t="str">
        <f>призеры!A29</f>
        <v>42 кг</v>
      </c>
      <c r="B26" s="73" t="s">
        <v>4</v>
      </c>
      <c r="C26" s="40" t="str">
        <f>призеры!C29</f>
        <v>СУРМАВА Давид Романович</v>
      </c>
      <c r="D26" s="40" t="str">
        <f>призеры!D29</f>
        <v>06.01.2013. 3ю</v>
      </c>
      <c r="E26" s="40">
        <f>призеры!E29</f>
        <v>0</v>
      </c>
      <c r="F26" s="40" t="str">
        <f>призеры!F29</f>
        <v>Мамонтово</v>
      </c>
      <c r="G26" s="40"/>
      <c r="H26" s="41" t="str">
        <f>призеры!H29</f>
        <v>Косилов. А. А</v>
      </c>
      <c r="I26" s="32"/>
      <c r="J26" s="33"/>
    </row>
    <row r="27" spans="1:10" ht="23.1" customHeight="1">
      <c r="A27" s="126"/>
      <c r="B27" s="62" t="s">
        <v>5</v>
      </c>
      <c r="C27" s="39" t="str">
        <f>призеры!C30</f>
        <v>ПОДВИГИН Иван Сергеевич</v>
      </c>
      <c r="D27" s="39" t="str">
        <f>призеры!D30</f>
        <v>18.04.2013. 3ю</v>
      </c>
      <c r="E27" s="39">
        <f>призеры!E30</f>
        <v>0</v>
      </c>
      <c r="F27" s="39" t="str">
        <f>призеры!F30</f>
        <v>Мамонтово</v>
      </c>
      <c r="G27" s="39"/>
      <c r="H27" s="42" t="str">
        <f>призеры!H30</f>
        <v>Косилов. А. А</v>
      </c>
      <c r="I27" s="32"/>
      <c r="J27" s="33"/>
    </row>
    <row r="28" spans="1:10" ht="23.1" customHeight="1">
      <c r="A28" s="126"/>
      <c r="B28" s="62" t="s">
        <v>6</v>
      </c>
      <c r="C28" s="39" t="str">
        <f>призеры!C31</f>
        <v>ЧЕРНЫШЕВ Захар Евгеньевич</v>
      </c>
      <c r="D28" s="39" t="str">
        <f>призеры!D31</f>
        <v>12.02.2013. б.р</v>
      </c>
      <c r="E28" s="39">
        <f>призеры!E31</f>
        <v>0</v>
      </c>
      <c r="F28" s="39" t="str">
        <f>призеры!F31</f>
        <v>Красногорское</v>
      </c>
      <c r="G28" s="39"/>
      <c r="H28" s="42" t="str">
        <f>призеры!H31</f>
        <v>Политов К. В. Тебереков Г. И.</v>
      </c>
      <c r="I28" s="32"/>
      <c r="J28" s="33"/>
    </row>
    <row r="29" spans="1:10" ht="23.1" customHeight="1" thickBot="1">
      <c r="A29" s="127"/>
      <c r="B29" s="64" t="s">
        <v>6</v>
      </c>
      <c r="C29" s="43" t="str">
        <f>призеры!C32</f>
        <v>РЕПИН Захар Антонович</v>
      </c>
      <c r="D29" s="43" t="str">
        <f>призеры!D32</f>
        <v>06.02.2013. б.р</v>
      </c>
      <c r="E29" s="43">
        <f>призеры!E32</f>
        <v>0</v>
      </c>
      <c r="F29" s="43" t="str">
        <f>призеры!F32</f>
        <v>Бийск</v>
      </c>
      <c r="G29" s="43"/>
      <c r="H29" s="44" t="str">
        <f>призеры!H32</f>
        <v>Демьяненко С.А., Димитриенко И.В.</v>
      </c>
      <c r="I29" s="32"/>
      <c r="J29" s="33"/>
    </row>
    <row r="30" spans="1:10" ht="12" customHeight="1" thickBot="1">
      <c r="A30" s="30"/>
      <c r="B30" s="12"/>
      <c r="C30" s="80"/>
      <c r="D30" s="81"/>
      <c r="E30" s="81"/>
      <c r="F30" s="82"/>
      <c r="G30" s="47"/>
      <c r="H30" s="83"/>
      <c r="I30" s="32"/>
    </row>
    <row r="31" spans="1:10" ht="23.1" customHeight="1">
      <c r="A31" s="122" t="str">
        <f>призеры!A36</f>
        <v>46 кг</v>
      </c>
      <c r="B31" s="73" t="s">
        <v>4</v>
      </c>
      <c r="C31" s="40" t="str">
        <f>призеры!C36</f>
        <v>ЕРËМИН Сергей Сергеевич</v>
      </c>
      <c r="D31" s="40" t="str">
        <f>призеры!D36</f>
        <v>05.03.2014. 3ю</v>
      </c>
      <c r="E31" s="40">
        <f>призеры!E36</f>
        <v>0</v>
      </c>
      <c r="F31" s="40" t="str">
        <f>призеры!F36</f>
        <v>Мамонтово</v>
      </c>
      <c r="G31" s="40"/>
      <c r="H31" s="41" t="str">
        <f>призеры!H36</f>
        <v>Косилов. А. А</v>
      </c>
      <c r="I31" s="32"/>
      <c r="J31" s="33"/>
    </row>
    <row r="32" spans="1:10" ht="23.1" customHeight="1">
      <c r="A32" s="123"/>
      <c r="B32" s="62" t="s">
        <v>5</v>
      </c>
      <c r="C32" s="39" t="str">
        <f>призеры!C37</f>
        <v>РЫЧАГОВ Андрей Викторович</v>
      </c>
      <c r="D32" s="39" t="str">
        <f>призеры!D37</f>
        <v>16.04.2013. б.р</v>
      </c>
      <c r="E32" s="39">
        <f>призеры!E37</f>
        <v>0</v>
      </c>
      <c r="F32" s="39" t="str">
        <f>призеры!F37</f>
        <v>Бийск</v>
      </c>
      <c r="G32" s="39"/>
      <c r="H32" s="42" t="str">
        <f>призеры!H37</f>
        <v>Демьяненко С.А., Димитриенко И.В.</v>
      </c>
      <c r="I32" s="32"/>
      <c r="J32" s="33"/>
    </row>
    <row r="33" spans="1:10" ht="23.1" customHeight="1">
      <c r="A33" s="123"/>
      <c r="B33" s="62" t="s">
        <v>6</v>
      </c>
      <c r="C33" s="39" t="str">
        <f>призеры!C38</f>
        <v>ШЕВЦОВ Кирилл Артемович</v>
      </c>
      <c r="D33" s="39" t="str">
        <f>призеры!D38</f>
        <v>02.03.2013. 3ю</v>
      </c>
      <c r="E33" s="39">
        <f>призеры!E38</f>
        <v>0</v>
      </c>
      <c r="F33" s="39" t="str">
        <f>призеры!F38</f>
        <v>Бийск</v>
      </c>
      <c r="G33" s="39"/>
      <c r="H33" s="42" t="str">
        <f>призеры!H38</f>
        <v>Акулов В.Н,Шевцова Е.В</v>
      </c>
      <c r="I33" s="32"/>
      <c r="J33" s="33"/>
    </row>
    <row r="34" spans="1:10" ht="23.1" customHeight="1" thickBot="1">
      <c r="A34" s="124"/>
      <c r="B34" s="64" t="s">
        <v>6</v>
      </c>
      <c r="C34" s="43" t="str">
        <f>призеры!C39</f>
        <v>ДУДИН Егор Юрьевич</v>
      </c>
      <c r="D34" s="43" t="str">
        <f>призеры!D39</f>
        <v>14.07.2013. б.р</v>
      </c>
      <c r="E34" s="43">
        <f>призеры!E39</f>
        <v>0</v>
      </c>
      <c r="F34" s="43" t="str">
        <f>призеры!F39</f>
        <v>Бийск</v>
      </c>
      <c r="G34" s="43"/>
      <c r="H34" s="44" t="str">
        <f>призеры!H39</f>
        <v>Демьяненко С.А., Димитриенко И.В.</v>
      </c>
      <c r="I34" s="32"/>
      <c r="J34" s="33"/>
    </row>
    <row r="35" spans="1:10" ht="12" customHeight="1" thickBot="1">
      <c r="A35" s="30"/>
      <c r="B35" s="12"/>
      <c r="C35" s="80"/>
      <c r="D35" s="81"/>
      <c r="E35" s="81"/>
      <c r="F35" s="82"/>
      <c r="G35" s="82"/>
      <c r="H35" s="83"/>
      <c r="I35" s="32"/>
    </row>
    <row r="36" spans="1:10" ht="23.1" customHeight="1">
      <c r="A36" s="125" t="str">
        <f>призеры!A43</f>
        <v>50 кг</v>
      </c>
      <c r="B36" s="73" t="s">
        <v>4</v>
      </c>
      <c r="C36" s="40" t="str">
        <f>призеры!C43</f>
        <v>ТЕШАЕВ Мухаммад Хусравджонович</v>
      </c>
      <c r="D36" s="40" t="str">
        <f>призеры!D43</f>
        <v>10.05.2012. 3ю</v>
      </c>
      <c r="E36" s="40">
        <f>призеры!E43</f>
        <v>0</v>
      </c>
      <c r="F36" s="40" t="str">
        <f>призеры!F43</f>
        <v>Волчиха</v>
      </c>
      <c r="G36" s="40"/>
      <c r="H36" s="41" t="str">
        <f>призеры!H43</f>
        <v>Наумова Наталья Геннадьевна</v>
      </c>
      <c r="I36" s="32"/>
      <c r="J36" s="33"/>
    </row>
    <row r="37" spans="1:10" ht="23.1" customHeight="1">
      <c r="A37" s="126"/>
      <c r="B37" s="62" t="s">
        <v>5</v>
      </c>
      <c r="C37" s="39" t="str">
        <f>призеры!C44</f>
        <v>МИРЗОЕВ Богдан Абдуалиевич</v>
      </c>
      <c r="D37" s="39" t="str">
        <f>призеры!D44</f>
        <v>13.11.2012. б.р</v>
      </c>
      <c r="E37" s="39">
        <f>призеры!E44</f>
        <v>0</v>
      </c>
      <c r="F37" s="39" t="str">
        <f>призеры!F44</f>
        <v>Бийск</v>
      </c>
      <c r="G37" s="39"/>
      <c r="H37" s="42" t="str">
        <f>призеры!H44</f>
        <v>Димитриенко И.В., Евтушенко Д.Ю.</v>
      </c>
      <c r="I37" s="32"/>
      <c r="J37" s="33"/>
    </row>
    <row r="38" spans="1:10" ht="23.1" customHeight="1">
      <c r="A38" s="126"/>
      <c r="B38" s="62" t="s">
        <v>6</v>
      </c>
      <c r="C38" s="39" t="str">
        <f>призеры!C45</f>
        <v>СЕЛЯНИН Матвей Алексеевич</v>
      </c>
      <c r="D38" s="39" t="str">
        <f>призеры!D45</f>
        <v>20.11.2012. б.р</v>
      </c>
      <c r="E38" s="39">
        <f>призеры!E45</f>
        <v>0</v>
      </c>
      <c r="F38" s="39" t="str">
        <f>призеры!F45</f>
        <v>Смоленское</v>
      </c>
      <c r="G38" s="39"/>
      <c r="H38" s="42" t="str">
        <f>призеры!H45</f>
        <v>Зиновьев СМ</v>
      </c>
      <c r="I38" s="32"/>
      <c r="J38" s="33"/>
    </row>
    <row r="39" spans="1:10" ht="23.1" customHeight="1" thickBot="1">
      <c r="A39" s="127"/>
      <c r="B39" s="64" t="s">
        <v>6</v>
      </c>
      <c r="C39" s="43" t="str">
        <f>призеры!C46</f>
        <v>ЖЫЛКЫБАЕВ Омар Жанайдарович</v>
      </c>
      <c r="D39" s="43" t="str">
        <f>призеры!D46</f>
        <v>15.07.2012. б.р.</v>
      </c>
      <c r="E39" s="43">
        <f>призеры!E46</f>
        <v>0</v>
      </c>
      <c r="F39" s="43" t="str">
        <f>призеры!F46</f>
        <v>Барнаул</v>
      </c>
      <c r="G39" s="43"/>
      <c r="H39" s="44" t="str">
        <f>призеры!H46</f>
        <v>Тюкин С.Г.</v>
      </c>
      <c r="I39" s="32"/>
      <c r="J39" s="33"/>
    </row>
    <row r="40" spans="1:10" ht="23.1" hidden="1" customHeight="1">
      <c r="A40" s="57"/>
      <c r="B40" s="74" t="s">
        <v>10</v>
      </c>
      <c r="C40" s="55" t="s">
        <v>39</v>
      </c>
      <c r="D40" s="55" t="s">
        <v>40</v>
      </c>
      <c r="E40" s="55" t="s">
        <v>37</v>
      </c>
      <c r="F40" s="55" t="s">
        <v>41</v>
      </c>
      <c r="G40" s="55"/>
      <c r="H40" s="55" t="s">
        <v>42</v>
      </c>
      <c r="I40" s="32"/>
    </row>
    <row r="41" spans="1:10" ht="23.1" hidden="1" customHeight="1" thickBot="1">
      <c r="A41" s="58"/>
      <c r="B41" s="64" t="s">
        <v>10</v>
      </c>
      <c r="C41" s="39" t="s">
        <v>43</v>
      </c>
      <c r="D41" s="39" t="s">
        <v>44</v>
      </c>
      <c r="E41" s="39" t="s">
        <v>45</v>
      </c>
      <c r="F41" s="39" t="s">
        <v>46</v>
      </c>
      <c r="G41" s="39"/>
      <c r="H41" s="39" t="s">
        <v>47</v>
      </c>
      <c r="I41" s="32"/>
    </row>
    <row r="42" spans="1:10" ht="12" customHeight="1" thickBot="1">
      <c r="B42" s="75"/>
      <c r="C42" s="76"/>
      <c r="D42" s="76"/>
      <c r="E42" s="77"/>
      <c r="F42" s="76"/>
      <c r="G42" s="76"/>
      <c r="H42" s="84"/>
      <c r="I42" s="11"/>
    </row>
    <row r="43" spans="1:10" ht="23.1" customHeight="1">
      <c r="A43" s="125" t="str">
        <f>призеры!A50</f>
        <v>55 кг</v>
      </c>
      <c r="B43" s="73" t="s">
        <v>4</v>
      </c>
      <c r="C43" s="40" t="str">
        <f>призеры!C50</f>
        <v>СЕЛЕВАНОВ Марк Валерьевич</v>
      </c>
      <c r="D43" s="40" t="str">
        <f>призеры!D50</f>
        <v>05.05.2013. б.р</v>
      </c>
      <c r="E43" s="40">
        <f>призеры!E50</f>
        <v>0</v>
      </c>
      <c r="F43" s="40" t="str">
        <f>призеры!F50</f>
        <v>Бийск</v>
      </c>
      <c r="G43" s="40"/>
      <c r="H43" s="41" t="str">
        <f>призеры!H50</f>
        <v>Гаврилов В. В. Асадовв А. В.</v>
      </c>
      <c r="I43" s="32"/>
      <c r="J43" s="33"/>
    </row>
    <row r="44" spans="1:10" ht="23.1" customHeight="1">
      <c r="A44" s="126"/>
      <c r="B44" s="62" t="s">
        <v>5</v>
      </c>
      <c r="C44" s="39" t="str">
        <f>призеры!C51</f>
        <v>ЧУПИН Матвей Иванович</v>
      </c>
      <c r="D44" s="39" t="str">
        <f>призеры!D51</f>
        <v>25.11.2013. б.р</v>
      </c>
      <c r="E44" s="39">
        <f>призеры!E51</f>
        <v>0</v>
      </c>
      <c r="F44" s="39" t="str">
        <f>призеры!F51</f>
        <v>Бийск</v>
      </c>
      <c r="G44" s="39"/>
      <c r="H44" s="42" t="str">
        <f>призеры!H51</f>
        <v>Кайгородов О. С. Теренин П. В.</v>
      </c>
      <c r="I44" s="32"/>
      <c r="J44" s="33"/>
    </row>
    <row r="45" spans="1:10" ht="23.1" customHeight="1">
      <c r="A45" s="126"/>
      <c r="B45" s="62" t="s">
        <v>6</v>
      </c>
      <c r="C45" s="39" t="str">
        <f>призеры!C52</f>
        <v>БЫЧКОВ Захар Михайлович</v>
      </c>
      <c r="D45" s="39" t="str">
        <f>призеры!D52</f>
        <v>18.02.2014. б.р</v>
      </c>
      <c r="E45" s="39">
        <f>призеры!E52</f>
        <v>0</v>
      </c>
      <c r="F45" s="39" t="str">
        <f>призеры!F52</f>
        <v>Волчиха</v>
      </c>
      <c r="G45" s="39"/>
      <c r="H45" s="42" t="str">
        <f>призеры!H52</f>
        <v>Наумова Наталья Геннадьевна</v>
      </c>
      <c r="I45" s="32"/>
      <c r="J45" s="33"/>
    </row>
    <row r="46" spans="1:10" ht="23.1" customHeight="1" thickBot="1">
      <c r="A46" s="127"/>
      <c r="B46" s="64" t="s">
        <v>6</v>
      </c>
      <c r="C46" s="43" t="str">
        <f>призеры!C53</f>
        <v>ДОНЕЦКИХ Никита Олегович</v>
      </c>
      <c r="D46" s="43" t="str">
        <f>призеры!D53</f>
        <v>05.02.2014. 3ю</v>
      </c>
      <c r="E46" s="43">
        <f>призеры!E53</f>
        <v>0</v>
      </c>
      <c r="F46" s="43" t="str">
        <f>призеры!F53</f>
        <v>Мамонтово</v>
      </c>
      <c r="G46" s="43"/>
      <c r="H46" s="44" t="str">
        <f>призеры!H53</f>
        <v>Косилов. А. А</v>
      </c>
      <c r="I46" s="32"/>
      <c r="J46" s="33"/>
    </row>
    <row r="47" spans="1:10" ht="23.1" hidden="1" customHeight="1">
      <c r="A47" s="57"/>
      <c r="B47" s="38" t="s">
        <v>10</v>
      </c>
      <c r="C47" s="55" t="s">
        <v>48</v>
      </c>
      <c r="D47" s="55" t="s">
        <v>49</v>
      </c>
      <c r="E47" s="55" t="s">
        <v>45</v>
      </c>
      <c r="F47" s="55" t="s">
        <v>50</v>
      </c>
      <c r="G47" s="55">
        <v>0</v>
      </c>
      <c r="H47" s="56" t="s">
        <v>51</v>
      </c>
      <c r="I47" s="32"/>
    </row>
    <row r="48" spans="1:10" ht="23.1" hidden="1" customHeight="1" thickBot="1">
      <c r="A48" s="58"/>
      <c r="B48" s="35" t="s">
        <v>10</v>
      </c>
      <c r="C48" s="43" t="s">
        <v>52</v>
      </c>
      <c r="D48" s="43" t="s">
        <v>53</v>
      </c>
      <c r="E48" s="43" t="s">
        <v>38</v>
      </c>
      <c r="F48" s="43" t="s">
        <v>54</v>
      </c>
      <c r="G48" s="43">
        <v>0</v>
      </c>
      <c r="H48" s="44" t="s">
        <v>55</v>
      </c>
      <c r="I48" s="32"/>
    </row>
    <row r="49" spans="1:19" ht="12" hidden="1" customHeight="1" thickBot="1">
      <c r="B49" s="13"/>
      <c r="C49" s="9"/>
      <c r="D49" s="9"/>
      <c r="E49" s="25"/>
      <c r="F49" s="9"/>
      <c r="G49" s="9"/>
      <c r="H49" s="22"/>
      <c r="I49" s="11"/>
    </row>
    <row r="50" spans="1:19" ht="23.1" hidden="1" customHeight="1">
      <c r="A50" s="125" t="str">
        <f>призеры!A57</f>
        <v>60 кг</v>
      </c>
      <c r="B50" s="34" t="s">
        <v>4</v>
      </c>
      <c r="C50" s="40" t="s">
        <v>56</v>
      </c>
      <c r="D50" s="40" t="s">
        <v>57</v>
      </c>
      <c r="E50" s="40" t="s">
        <v>37</v>
      </c>
      <c r="F50" s="40" t="s">
        <v>58</v>
      </c>
      <c r="G50" s="40">
        <v>0</v>
      </c>
      <c r="H50" s="41" t="s">
        <v>59</v>
      </c>
      <c r="I50" s="32"/>
      <c r="J50" s="33"/>
    </row>
    <row r="51" spans="1:19" ht="23.1" hidden="1" customHeight="1">
      <c r="A51" s="126"/>
      <c r="B51" s="37" t="s">
        <v>5</v>
      </c>
      <c r="C51" s="39" t="s">
        <v>60</v>
      </c>
      <c r="D51" s="39" t="s">
        <v>61</v>
      </c>
      <c r="E51" s="39" t="s">
        <v>37</v>
      </c>
      <c r="F51" s="39" t="s">
        <v>62</v>
      </c>
      <c r="G51" s="39">
        <v>0</v>
      </c>
      <c r="H51" s="42" t="s">
        <v>63</v>
      </c>
      <c r="I51" s="32"/>
      <c r="J51" s="33"/>
    </row>
    <row r="52" spans="1:19" ht="23.1" hidden="1" customHeight="1">
      <c r="A52" s="126"/>
      <c r="B52" s="37" t="s">
        <v>6</v>
      </c>
      <c r="C52" s="39" t="s">
        <v>64</v>
      </c>
      <c r="D52" s="39" t="s">
        <v>65</v>
      </c>
      <c r="E52" s="39" t="s">
        <v>15</v>
      </c>
      <c r="F52" s="39" t="s">
        <v>66</v>
      </c>
      <c r="G52" s="39">
        <v>0</v>
      </c>
      <c r="H52" s="42" t="s">
        <v>67</v>
      </c>
      <c r="I52" s="32"/>
      <c r="J52" s="33"/>
    </row>
    <row r="53" spans="1:19" ht="23.1" hidden="1" customHeight="1" thickBot="1">
      <c r="A53" s="127"/>
      <c r="B53" s="35" t="s">
        <v>6</v>
      </c>
      <c r="C53" s="43" t="s">
        <v>68</v>
      </c>
      <c r="D53" s="43" t="s">
        <v>69</v>
      </c>
      <c r="E53" s="43" t="s">
        <v>37</v>
      </c>
      <c r="F53" s="43" t="s">
        <v>70</v>
      </c>
      <c r="G53" s="43">
        <v>0</v>
      </c>
      <c r="H53" s="44" t="s">
        <v>71</v>
      </c>
      <c r="I53" s="32"/>
      <c r="J53" s="33"/>
    </row>
    <row r="54" spans="1:19" ht="23.1" customHeight="1">
      <c r="A54" s="1"/>
      <c r="B54" s="12"/>
      <c r="C54" s="59"/>
      <c r="D54" s="59"/>
      <c r="E54" s="59"/>
      <c r="F54" s="59"/>
      <c r="G54" s="59"/>
      <c r="H54" s="59"/>
      <c r="I54" s="32"/>
      <c r="J54" s="33"/>
    </row>
    <row r="55" spans="1:19" ht="12" customHeight="1">
      <c r="A55" s="1"/>
      <c r="B55" s="24" t="str">
        <f>[1]реквизиты!$A$6</f>
        <v>Гл. судья, судья ВК</v>
      </c>
      <c r="C55" s="6"/>
      <c r="D55" s="6"/>
      <c r="E55" s="27"/>
      <c r="F55" s="24" t="str">
        <f>[1]реквизиты!$G$6</f>
        <v>Д.Ю. Евтушенко</v>
      </c>
      <c r="G55" s="24"/>
      <c r="H55" s="6"/>
    </row>
    <row r="56" spans="1:19" ht="21.75" customHeight="1">
      <c r="A56" s="1"/>
      <c r="B56" s="24"/>
      <c r="C56" s="7"/>
      <c r="D56" s="7"/>
      <c r="E56" s="28"/>
      <c r="F56" s="23" t="str">
        <f>[1]реквизиты!$G$7</f>
        <v>/Бийск/</v>
      </c>
      <c r="G56" s="23"/>
      <c r="H56" s="7"/>
    </row>
    <row r="57" spans="1:19" ht="12" customHeight="1">
      <c r="A57" s="1"/>
      <c r="B57" s="24" t="str">
        <f>[1]реквизиты!$A$8</f>
        <v>Гл. секретарь, судья ВК</v>
      </c>
      <c r="C57" s="7"/>
      <c r="D57" s="7"/>
      <c r="E57" s="28"/>
      <c r="F57" s="24" t="str">
        <f>[1]реквизиты!$G$8</f>
        <v>О.С.Кайгородов</v>
      </c>
      <c r="G57" s="24"/>
      <c r="H57" s="6"/>
    </row>
    <row r="58" spans="1:19" ht="12" customHeight="1">
      <c r="C58" s="1"/>
      <c r="F58" t="str">
        <f>[1]реквизиты!$G$9</f>
        <v>/Бийск/</v>
      </c>
      <c r="H58" s="7"/>
    </row>
    <row r="63" spans="1:19">
      <c r="S63" t="s">
        <v>9</v>
      </c>
    </row>
  </sheetData>
  <mergeCells count="28">
    <mergeCell ref="A8:A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  <mergeCell ref="I8:I9"/>
    <mergeCell ref="J8:J9"/>
    <mergeCell ref="I10:I11"/>
    <mergeCell ref="J10:J11"/>
    <mergeCell ref="J14:J15"/>
    <mergeCell ref="I12:I13"/>
    <mergeCell ref="J12:J13"/>
    <mergeCell ref="A50:A53"/>
    <mergeCell ref="A43:A46"/>
    <mergeCell ref="I18:I19"/>
    <mergeCell ref="A21:A24"/>
    <mergeCell ref="A26:A29"/>
    <mergeCell ref="A31:A34"/>
    <mergeCell ref="A36:A39"/>
  </mergeCells>
  <conditionalFormatting sqref="G25 G30 G35 G40:G42 G47:G54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"/>
  <sheetViews>
    <sheetView tabSelected="1" zoomScaleNormal="100" workbookViewId="0">
      <selection activeCell="C14" sqref="C14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17.25" customHeight="1">
      <c r="A2" s="143" t="s">
        <v>8</v>
      </c>
      <c r="B2" s="143"/>
      <c r="C2" s="143"/>
      <c r="D2" s="143"/>
      <c r="E2" s="143"/>
      <c r="F2" s="143"/>
      <c r="G2" s="143"/>
      <c r="H2" s="143"/>
      <c r="I2" s="143"/>
    </row>
    <row r="3" spans="1:10" ht="40.5" customHeight="1">
      <c r="A3" s="169" t="str">
        <f>'1стр'!A3:I3</f>
        <v xml:space="preserve">Открытый турнир памяти Алексея Астафьева победителя первенство России по самбо. </v>
      </c>
      <c r="B3" s="169"/>
      <c r="C3" s="169"/>
      <c r="D3" s="169"/>
      <c r="E3" s="169"/>
      <c r="F3" s="169"/>
      <c r="G3" s="169"/>
      <c r="H3" s="169"/>
      <c r="I3" s="169"/>
    </row>
    <row r="4" spans="1:10" ht="16.5" customHeight="1" thickBot="1">
      <c r="A4" s="143" t="str">
        <f>'1стр'!A4:I4</f>
        <v>27.12.2024 г.                                              г.Бийск</v>
      </c>
      <c r="B4" s="143"/>
      <c r="C4" s="143"/>
      <c r="D4" s="143"/>
      <c r="E4" s="143"/>
      <c r="F4" s="143"/>
      <c r="G4" s="143"/>
      <c r="H4" s="143"/>
      <c r="I4" s="143"/>
    </row>
    <row r="5" spans="1:10" ht="3.75" hidden="1" customHeight="1" thickBot="1">
      <c r="A5" s="143"/>
      <c r="B5" s="143"/>
      <c r="C5" s="143"/>
      <c r="D5" s="143"/>
      <c r="E5" s="143"/>
      <c r="F5" s="143"/>
      <c r="G5" s="143"/>
      <c r="H5" s="143"/>
      <c r="I5" s="143"/>
    </row>
    <row r="6" spans="1:10" ht="11.1" customHeight="1">
      <c r="A6" s="176" t="s">
        <v>27</v>
      </c>
      <c r="B6" s="138" t="s">
        <v>0</v>
      </c>
      <c r="C6" s="140" t="s">
        <v>1</v>
      </c>
      <c r="D6" s="140" t="s">
        <v>2</v>
      </c>
      <c r="E6" s="140" t="s">
        <v>12</v>
      </c>
      <c r="F6" s="140" t="s">
        <v>13</v>
      </c>
      <c r="G6" s="131" t="s">
        <v>26</v>
      </c>
      <c r="H6" s="133" t="s">
        <v>3</v>
      </c>
      <c r="I6" s="135"/>
    </row>
    <row r="7" spans="1:10" ht="13.5" customHeight="1" thickBot="1">
      <c r="A7" s="177"/>
      <c r="B7" s="139"/>
      <c r="C7" s="141"/>
      <c r="D7" s="141"/>
      <c r="E7" s="141"/>
      <c r="F7" s="141"/>
      <c r="G7" s="132"/>
      <c r="H7" s="134"/>
      <c r="I7" s="135"/>
    </row>
    <row r="8" spans="1:10" ht="23.1" customHeight="1">
      <c r="A8" s="125" t="s">
        <v>149</v>
      </c>
      <c r="B8" s="60" t="s">
        <v>4</v>
      </c>
      <c r="C8" s="98" t="str">
        <f>[2]Ит.пр!C6</f>
        <v>ГУЛИЕВ Рамиль Эльдор оглы</v>
      </c>
      <c r="D8" s="40" t="str">
        <f>[2]Ит.пр!D6</f>
        <v>09.01.2014. 3ю</v>
      </c>
      <c r="E8" s="40">
        <f>[2]Ит.пр!E6</f>
        <v>0</v>
      </c>
      <c r="F8" s="40" t="str">
        <f>[2]Ит.пр!F6</f>
        <v>Волчиха</v>
      </c>
      <c r="G8" s="40"/>
      <c r="H8" s="41" t="str">
        <f>[2]Ит.пр!H6</f>
        <v>Наумова Наталья Геннадьевна</v>
      </c>
      <c r="I8" s="136"/>
      <c r="J8" s="137"/>
    </row>
    <row r="9" spans="1:10" ht="23.1" customHeight="1">
      <c r="A9" s="126"/>
      <c r="B9" s="61" t="s">
        <v>5</v>
      </c>
      <c r="C9" s="99" t="str">
        <f>[2]Ит.пр!C7</f>
        <v>ЛУНИН Михаил Александрович</v>
      </c>
      <c r="D9" s="39" t="str">
        <f>[2]Ит.пр!D7</f>
        <v>17.10.2014. 3ю</v>
      </c>
      <c r="E9" s="39">
        <f>[2]Ит.пр!E7</f>
        <v>0</v>
      </c>
      <c r="F9" s="39" t="str">
        <f>[2]Ит.пр!F7</f>
        <v>Заринск</v>
      </c>
      <c r="G9" s="39"/>
      <c r="H9" s="42" t="str">
        <f>[2]Ит.пр!H7</f>
        <v>Блинова Л. О</v>
      </c>
      <c r="I9" s="136"/>
      <c r="J9" s="137"/>
    </row>
    <row r="10" spans="1:10" ht="23.1" customHeight="1">
      <c r="A10" s="126"/>
      <c r="B10" s="62" t="s">
        <v>6</v>
      </c>
      <c r="C10" s="99" t="str">
        <f>[2]Ит.пр!C8</f>
        <v>ЧУБКО Андрей Евгеньевич</v>
      </c>
      <c r="D10" s="39" t="str">
        <f>[2]Ит.пр!D8</f>
        <v>16.07.2013. б.р</v>
      </c>
      <c r="E10" s="39">
        <f>[2]Ит.пр!E8</f>
        <v>0</v>
      </c>
      <c r="F10" s="39" t="str">
        <f>[2]Ит.пр!F8</f>
        <v>Бийск</v>
      </c>
      <c r="G10" s="39"/>
      <c r="H10" s="42" t="str">
        <f>[2]Ит.пр!H8</f>
        <v>Акулов В.Н ,Шевцова Е.в</v>
      </c>
      <c r="I10" s="136"/>
      <c r="J10" s="137"/>
    </row>
    <row r="11" spans="1:10" ht="23.1" customHeight="1">
      <c r="A11" s="126"/>
      <c r="B11" s="63" t="s">
        <v>6</v>
      </c>
      <c r="C11" s="99" t="str">
        <f>[2]Ит.пр!C9</f>
        <v>ХАМИДУЛИН Амир Рамилевич</v>
      </c>
      <c r="D11" s="39" t="str">
        <f>[2]Ит.пр!D9</f>
        <v>29.10.2013. б.р</v>
      </c>
      <c r="E11" s="39">
        <f>[2]Ит.пр!E9</f>
        <v>0</v>
      </c>
      <c r="F11" s="39" t="str">
        <f>[2]Ит.пр!F9</f>
        <v>Бийск</v>
      </c>
      <c r="G11" s="39"/>
      <c r="H11" s="42" t="str">
        <f>[2]Ит.пр!H9</f>
        <v>Демьяненко С.А., Димитриенко И.В.</v>
      </c>
      <c r="I11" s="136"/>
      <c r="J11" s="137"/>
    </row>
    <row r="12" spans="1:10" ht="23.1" customHeight="1">
      <c r="A12" s="126"/>
      <c r="B12" s="63" t="s">
        <v>10</v>
      </c>
      <c r="C12" s="99" t="str">
        <f>[2]Ит.пр!C10</f>
        <v>ЕФАНОВ Владимир Андреевич</v>
      </c>
      <c r="D12" s="39" t="str">
        <f>[2]Ит.пр!D10</f>
        <v>23.08.2014. б.р</v>
      </c>
      <c r="E12" s="39">
        <f>[2]Ит.пр!E10</f>
        <v>0</v>
      </c>
      <c r="F12" s="39" t="str">
        <f>[2]Ит.пр!F10</f>
        <v>Барнаул</v>
      </c>
      <c r="G12" s="39"/>
      <c r="H12" s="42" t="str">
        <f>[2]Ит.пр!H10</f>
        <v>Тюкин С.Г.</v>
      </c>
      <c r="I12" s="145"/>
      <c r="J12" s="137"/>
    </row>
    <row r="13" spans="1:10" ht="23.1" customHeight="1" thickBot="1">
      <c r="A13" s="127"/>
      <c r="B13" s="64" t="s">
        <v>10</v>
      </c>
      <c r="C13" s="100" t="str">
        <f>[2]Ит.пр!C11</f>
        <v>БОБОХОНОВ Рамин Хандуллоевмч</v>
      </c>
      <c r="D13" s="43" t="str">
        <f>[2]Ит.пр!D11</f>
        <v>21.07.2013. 3ю</v>
      </c>
      <c r="E13" s="43">
        <f>[2]Ит.пр!E11</f>
        <v>0</v>
      </c>
      <c r="F13" s="43" t="str">
        <f>[2]Ит.пр!F11</f>
        <v>Бийск</v>
      </c>
      <c r="G13" s="43"/>
      <c r="H13" s="44" t="str">
        <f>[2]Ит.пр!H11</f>
        <v>Гаврилов В. В. Асадовв А. В.</v>
      </c>
      <c r="I13" s="145"/>
      <c r="J13" s="137"/>
    </row>
    <row r="14" spans="1:10" ht="23.1" customHeight="1" thickBot="1">
      <c r="A14" s="30"/>
      <c r="B14" s="12"/>
      <c r="C14" s="59"/>
      <c r="D14" s="59"/>
      <c r="E14" s="59"/>
      <c r="F14" s="59"/>
      <c r="G14" s="59"/>
      <c r="H14" s="59"/>
      <c r="I14" s="112"/>
      <c r="J14" s="111"/>
    </row>
    <row r="15" spans="1:10" ht="23.1" customHeight="1" thickBot="1">
      <c r="A15" s="125" t="s">
        <v>150</v>
      </c>
      <c r="B15" s="73" t="s">
        <v>4</v>
      </c>
      <c r="C15" s="98" t="str">
        <f>[3]Ит.пр!C6</f>
        <v>ДУБРОВСКИЙ Артём Евгеньевич</v>
      </c>
      <c r="D15" s="98" t="str">
        <f>[3]Ит.пр!D6</f>
        <v>26.03.2013. б.р</v>
      </c>
      <c r="E15" s="98">
        <f>[3]Ит.пр!E6</f>
        <v>0</v>
      </c>
      <c r="F15" s="98" t="str">
        <f>[3]Ит.пр!F6</f>
        <v>Старобелокуриха</v>
      </c>
      <c r="G15" s="98">
        <f>[3]Ит.пр!G6</f>
        <v>0</v>
      </c>
      <c r="H15" s="98" t="str">
        <f>[3]Ит.пр!H6</f>
        <v>Воробьев С. Н.</v>
      </c>
      <c r="I15" s="112"/>
      <c r="J15" s="111"/>
    </row>
    <row r="16" spans="1:10" ht="23.1" customHeight="1" thickBot="1">
      <c r="A16" s="126"/>
      <c r="B16" s="78" t="s">
        <v>5</v>
      </c>
      <c r="C16" s="98" t="str">
        <f>[3]Ит.пр!C7</f>
        <v>АРЕФЬЕВ Тимур Андреевич</v>
      </c>
      <c r="D16" s="98" t="str">
        <f>[3]Ит.пр!D7</f>
        <v>24.03.2014. б.р</v>
      </c>
      <c r="E16" s="98">
        <f>[3]Ит.пр!E7</f>
        <v>0</v>
      </c>
      <c r="F16" s="98" t="str">
        <f>[3]Ит.пр!F7</f>
        <v>Барнаул</v>
      </c>
      <c r="G16" s="98">
        <f>[3]Ит.пр!G7</f>
        <v>0</v>
      </c>
      <c r="H16" s="98" t="str">
        <f>[3]Ит.пр!H7</f>
        <v>Мелихов Р.С.</v>
      </c>
      <c r="I16" s="112"/>
      <c r="J16" s="111"/>
    </row>
    <row r="17" spans="1:10" ht="23.1" customHeight="1" thickBot="1">
      <c r="A17" s="126"/>
      <c r="B17" s="78" t="s">
        <v>6</v>
      </c>
      <c r="C17" s="98" t="str">
        <f>[3]Ит.пр!C8</f>
        <v>КОВАЛЕВ Никита Сергеевич</v>
      </c>
      <c r="D17" s="98" t="str">
        <f>[3]Ит.пр!D8</f>
        <v>29.07.2013. 1ю</v>
      </c>
      <c r="E17" s="98">
        <f>[3]Ит.пр!E8</f>
        <v>0</v>
      </c>
      <c r="F17" s="98" t="str">
        <f>[3]Ит.пр!F8</f>
        <v>Тальменка ДЮСШ</v>
      </c>
      <c r="G17" s="98">
        <f>[3]Ит.пр!G8</f>
        <v>0</v>
      </c>
      <c r="H17" s="98" t="str">
        <f>[3]Ит.пр!H8</f>
        <v>Аверин Владислав Владимирович</v>
      </c>
      <c r="I17" s="112"/>
      <c r="J17" s="111"/>
    </row>
    <row r="18" spans="1:10" ht="23.1" customHeight="1" thickBot="1">
      <c r="A18" s="126"/>
      <c r="B18" s="78" t="s">
        <v>6</v>
      </c>
      <c r="C18" s="98" t="str">
        <f>[3]Ит.пр!C9</f>
        <v>ПИДЖОЯН Эрик Алексеевич</v>
      </c>
      <c r="D18" s="98" t="str">
        <f>[3]Ит.пр!D9</f>
        <v>18.03.2014. б.р</v>
      </c>
      <c r="E18" s="98">
        <f>[3]Ит.пр!E9</f>
        <v>0</v>
      </c>
      <c r="F18" s="98" t="str">
        <f>[3]Ит.пр!F9</f>
        <v>Барнаул</v>
      </c>
      <c r="G18" s="98">
        <f>[3]Ит.пр!G9</f>
        <v>0</v>
      </c>
      <c r="H18" s="98" t="str">
        <f>[3]Ит.пр!H9</f>
        <v>Тюкин С.Г. Садуакасов Н.А.</v>
      </c>
      <c r="I18" s="112"/>
      <c r="J18" s="111"/>
    </row>
    <row r="19" spans="1:10" ht="23.1" customHeight="1" thickBot="1">
      <c r="A19" s="126"/>
      <c r="B19" s="78" t="s">
        <v>10</v>
      </c>
      <c r="C19" s="98" t="str">
        <f>[3]Ит.пр!C10</f>
        <v>БАНУКОВ Егор Владиславович</v>
      </c>
      <c r="D19" s="98" t="str">
        <f>[3]Ит.пр!D10</f>
        <v>24.03.2013. 3ю</v>
      </c>
      <c r="E19" s="98">
        <f>[3]Ит.пр!E10</f>
        <v>0</v>
      </c>
      <c r="F19" s="98" t="str">
        <f>[3]Ит.пр!F10</f>
        <v>Бийск</v>
      </c>
      <c r="G19" s="98">
        <f>[3]Ит.пр!G10</f>
        <v>0</v>
      </c>
      <c r="H19" s="98" t="str">
        <f>[3]Ит.пр!H10</f>
        <v>Гаврилов В. В. Асадовв А. В.</v>
      </c>
      <c r="I19" s="112"/>
      <c r="J19" s="111"/>
    </row>
    <row r="20" spans="1:10" ht="23.1" customHeight="1" thickBot="1">
      <c r="A20" s="127"/>
      <c r="B20" s="79" t="s">
        <v>10</v>
      </c>
      <c r="C20" s="98" t="str">
        <f>[3]Ит.пр!C11</f>
        <v>БУТУСОВ Захар Дмитриевич</v>
      </c>
      <c r="D20" s="98" t="str">
        <f>[3]Ит.пр!D11</f>
        <v>10.04.2014. б.р</v>
      </c>
      <c r="E20" s="98">
        <f>[3]Ит.пр!E11</f>
        <v>0</v>
      </c>
      <c r="F20" s="98" t="str">
        <f>[3]Ит.пр!F11</f>
        <v>Бийск</v>
      </c>
      <c r="G20" s="98">
        <f>[3]Ит.пр!G11</f>
        <v>0</v>
      </c>
      <c r="H20" s="98" t="str">
        <f>[3]Ит.пр!H11</f>
        <v>Гаврилов В. В. Асадовв А. В.</v>
      </c>
      <c r="I20" s="112"/>
      <c r="J20" s="111"/>
    </row>
    <row r="21" spans="1:10" ht="21" customHeight="1" thickBot="1">
      <c r="B21" s="8"/>
      <c r="C21" s="9"/>
      <c r="D21" s="9"/>
      <c r="E21" s="25"/>
      <c r="F21" s="9"/>
      <c r="G21" s="68"/>
      <c r="H21" s="9"/>
      <c r="I21" s="14"/>
      <c r="J21" s="137"/>
    </row>
    <row r="22" spans="1:10" ht="23.1" customHeight="1">
      <c r="A22" s="125" t="s">
        <v>146</v>
      </c>
      <c r="B22" s="73" t="s">
        <v>4</v>
      </c>
      <c r="C22" s="98" t="str">
        <f>[4]Ит.пр!C6</f>
        <v>КАЗАНЦЕВ Степан Николаевич</v>
      </c>
      <c r="D22" s="40" t="str">
        <f>[4]Ит.пр!D6</f>
        <v>09.10.2013. б.р</v>
      </c>
      <c r="E22" s="40">
        <f>[4]Ит.пр!E6</f>
        <v>0</v>
      </c>
      <c r="F22" s="40" t="str">
        <f>[4]Ит.пр!F6</f>
        <v>Бийск</v>
      </c>
      <c r="G22" s="40"/>
      <c r="H22" s="41" t="str">
        <f>[4]Ит.пр!H6</f>
        <v>Дурыманов НВ</v>
      </c>
      <c r="I22" s="14"/>
      <c r="J22" s="137"/>
    </row>
    <row r="23" spans="1:10" ht="23.1" customHeight="1">
      <c r="A23" s="126"/>
      <c r="B23" s="78" t="s">
        <v>5</v>
      </c>
      <c r="C23" s="99" t="str">
        <f>[4]Ит.пр!C7</f>
        <v>НАСОНКИН Алексей Витальевич</v>
      </c>
      <c r="D23" s="39" t="str">
        <f>[4]Ит.пр!D7</f>
        <v>03.07.2013. б.р</v>
      </c>
      <c r="E23" s="39">
        <f>[4]Ит.пр!E7</f>
        <v>0</v>
      </c>
      <c r="F23" s="39" t="str">
        <f>[4]Ит.пр!F7</f>
        <v>Бийск</v>
      </c>
      <c r="G23" s="39"/>
      <c r="H23" s="42" t="str">
        <f>[4]Ит.пр!H7</f>
        <v>Асадова А.В., Гаврилов В.В.</v>
      </c>
      <c r="I23" s="14"/>
    </row>
    <row r="24" spans="1:10" ht="23.1" customHeight="1">
      <c r="A24" s="126"/>
      <c r="B24" s="78" t="s">
        <v>6</v>
      </c>
      <c r="C24" s="99" t="str">
        <f>[4]Ит.пр!C8</f>
        <v>КОЗЛОВ Денис Александрович</v>
      </c>
      <c r="D24" s="39" t="str">
        <f>[4]Ит.пр!D8</f>
        <v>08.08.2013. 3ю</v>
      </c>
      <c r="E24" s="39">
        <f>[4]Ит.пр!E8</f>
        <v>0</v>
      </c>
      <c r="F24" s="39" t="str">
        <f>[4]Ит.пр!F8</f>
        <v>Заринск</v>
      </c>
      <c r="G24" s="39"/>
      <c r="H24" s="42" t="str">
        <f>[4]Ит.пр!H8</f>
        <v>Блинова Л.О.</v>
      </c>
      <c r="I24" s="14"/>
    </row>
    <row r="25" spans="1:10" ht="23.1" customHeight="1">
      <c r="A25" s="126"/>
      <c r="B25" s="78" t="s">
        <v>6</v>
      </c>
      <c r="C25" s="99" t="str">
        <f>[4]Ит.пр!C9</f>
        <v>НУРИДДИНОВ Азамат Гулбиддинович</v>
      </c>
      <c r="D25" s="39" t="str">
        <f>[4]Ит.пр!D9</f>
        <v>28.06.2013. б.р</v>
      </c>
      <c r="E25" s="39">
        <f>[4]Ит.пр!E9</f>
        <v>0</v>
      </c>
      <c r="F25" s="39" t="str">
        <f>[4]Ит.пр!F9</f>
        <v>Волчиха</v>
      </c>
      <c r="G25" s="39"/>
      <c r="H25" s="42" t="str">
        <f>[4]Ит.пр!H9</f>
        <v>Наумова Наталья Геннадьевна</v>
      </c>
      <c r="I25" s="145"/>
    </row>
    <row r="26" spans="1:10" ht="23.1" customHeight="1">
      <c r="A26" s="126"/>
      <c r="B26" s="78" t="s">
        <v>10</v>
      </c>
      <c r="C26" s="99" t="str">
        <f>[4]Ит.пр!C10</f>
        <v>ГОЛОД Даниил Владимирович</v>
      </c>
      <c r="D26" s="39" t="str">
        <f>[4]Ит.пр!D10</f>
        <v>29.05.2013. б.р</v>
      </c>
      <c r="E26" s="39">
        <f>[4]Ит.пр!E10</f>
        <v>0</v>
      </c>
      <c r="F26" s="39" t="str">
        <f>[4]Ит.пр!F10</f>
        <v>Бийск</v>
      </c>
      <c r="G26" s="39"/>
      <c r="H26" s="42" t="str">
        <f>[4]Ит.пр!H10</f>
        <v>Кайгородов О. С. Теренин П. В.</v>
      </c>
      <c r="I26" s="145"/>
    </row>
    <row r="27" spans="1:10" ht="23.1" customHeight="1" thickBot="1">
      <c r="A27" s="127"/>
      <c r="B27" s="79" t="s">
        <v>10</v>
      </c>
      <c r="C27" s="100" t="str">
        <f>[4]Ит.пр!C11</f>
        <v>КУХЛЕНКО Александр Владимирович</v>
      </c>
      <c r="D27" s="43" t="str">
        <f>[4]Ит.пр!D11</f>
        <v>16.03.2013. б.р</v>
      </c>
      <c r="E27" s="43">
        <f>[4]Ит.пр!E11</f>
        <v>0</v>
      </c>
      <c r="F27" s="43" t="str">
        <f>[4]Ит.пр!F11</f>
        <v>Бийск</v>
      </c>
      <c r="G27" s="43"/>
      <c r="H27" s="44" t="str">
        <f>[4]Ит.пр!H11</f>
        <v>Демьяненко С.А., Димитриенко И.В.</v>
      </c>
      <c r="I27" s="11"/>
    </row>
    <row r="28" spans="1:10" ht="9.9499999999999993" customHeight="1" thickBot="1">
      <c r="B28" s="13"/>
      <c r="C28" s="9"/>
      <c r="D28" s="9"/>
      <c r="E28" s="25"/>
      <c r="F28" s="9"/>
      <c r="G28" s="68"/>
      <c r="H28" s="9"/>
      <c r="I28" s="32"/>
      <c r="J28" s="33"/>
    </row>
    <row r="29" spans="1:10" ht="23.1" customHeight="1">
      <c r="A29" s="125" t="s">
        <v>25</v>
      </c>
      <c r="B29" s="73" t="s">
        <v>4</v>
      </c>
      <c r="C29" s="98" t="str">
        <f>[5]Ит.пр!C6</f>
        <v>СУРМАВА Давид Романович</v>
      </c>
      <c r="D29" s="40" t="str">
        <f>[5]Ит.пр!D6</f>
        <v>06.01.2013. 3ю</v>
      </c>
      <c r="E29" s="40">
        <f>[5]Ит.пр!E6</f>
        <v>0</v>
      </c>
      <c r="F29" s="40" t="str">
        <f>[5]Ит.пр!F6</f>
        <v>Мамонтово</v>
      </c>
      <c r="G29" s="40"/>
      <c r="H29" s="41" t="str">
        <f>[5]Ит.пр!H6</f>
        <v>Косилов. А. А</v>
      </c>
      <c r="I29" s="32"/>
      <c r="J29" s="33"/>
    </row>
    <row r="30" spans="1:10" ht="23.1" customHeight="1">
      <c r="A30" s="126"/>
      <c r="B30" s="78" t="s">
        <v>5</v>
      </c>
      <c r="C30" s="99" t="str">
        <f>[5]Ит.пр!C7</f>
        <v>ПОДВИГИН Иван Сергеевич</v>
      </c>
      <c r="D30" s="39" t="str">
        <f>[5]Ит.пр!D7</f>
        <v>18.04.2013. 3ю</v>
      </c>
      <c r="E30" s="39">
        <f>[5]Ит.пр!E7</f>
        <v>0</v>
      </c>
      <c r="F30" s="39" t="str">
        <f>[5]Ит.пр!F7</f>
        <v>Мамонтово</v>
      </c>
      <c r="G30" s="39"/>
      <c r="H30" s="42" t="str">
        <f>[5]Ит.пр!H7</f>
        <v>Косилов. А. А</v>
      </c>
      <c r="I30" s="14"/>
      <c r="J30" s="33"/>
    </row>
    <row r="31" spans="1:10" ht="23.1" customHeight="1">
      <c r="A31" s="126"/>
      <c r="B31" s="78" t="s">
        <v>6</v>
      </c>
      <c r="C31" s="99" t="str">
        <f>[5]Ит.пр!C8</f>
        <v>ЧЕРНЫШЕВ Захар Евгеньевич</v>
      </c>
      <c r="D31" s="39" t="str">
        <f>[5]Ит.пр!D8</f>
        <v>12.02.2013. б.р</v>
      </c>
      <c r="E31" s="39">
        <f>[5]Ит.пр!E8</f>
        <v>0</v>
      </c>
      <c r="F31" s="39" t="str">
        <f>[5]Ит.пр!F8</f>
        <v>Красногорское</v>
      </c>
      <c r="G31" s="39"/>
      <c r="H31" s="42" t="str">
        <f>[5]Ит.пр!H8</f>
        <v>Политов К. В. Тебереков Г. И.</v>
      </c>
      <c r="I31" s="14"/>
      <c r="J31" s="33"/>
    </row>
    <row r="32" spans="1:10" ht="23.1" customHeight="1">
      <c r="A32" s="126"/>
      <c r="B32" s="78" t="s">
        <v>6</v>
      </c>
      <c r="C32" s="99" t="str">
        <f>[5]Ит.пр!C9</f>
        <v>РЕПИН Захар Антонович</v>
      </c>
      <c r="D32" s="39" t="str">
        <f>[5]Ит.пр!D9</f>
        <v>06.02.2013. б.р</v>
      </c>
      <c r="E32" s="39">
        <f>[5]Ит.пр!E9</f>
        <v>0</v>
      </c>
      <c r="F32" s="39" t="str">
        <f>[5]Ит.пр!F9</f>
        <v>Бийск</v>
      </c>
      <c r="G32" s="39"/>
      <c r="H32" s="42" t="str">
        <f>[5]Ит.пр!H9</f>
        <v>Демьяненко С.А., Димитриенко И.В.</v>
      </c>
      <c r="I32" s="32"/>
    </row>
    <row r="33" spans="1:16" ht="23.1" customHeight="1">
      <c r="A33" s="126"/>
      <c r="B33" s="78" t="s">
        <v>10</v>
      </c>
      <c r="C33" s="99" t="str">
        <f>[5]Ит.пр!C10</f>
        <v>БРУСЕНЦЕВ Савелий Иванович</v>
      </c>
      <c r="D33" s="39" t="str">
        <f>[5]Ит.пр!D10</f>
        <v>21.12.2013. б.р</v>
      </c>
      <c r="E33" s="39">
        <f>[5]Ит.пр!E10</f>
        <v>0</v>
      </c>
      <c r="F33" s="39" t="str">
        <f>[5]Ит.пр!F10</f>
        <v>Бийск</v>
      </c>
      <c r="G33" s="39"/>
      <c r="H33" s="42" t="str">
        <f>[5]Ит.пр!H10</f>
        <v>Дурыманов НВ</v>
      </c>
      <c r="I33" s="32"/>
      <c r="L33" s="17"/>
      <c r="M33" s="18"/>
      <c r="N33" s="17"/>
      <c r="O33" s="19"/>
      <c r="P33" s="36"/>
    </row>
    <row r="34" spans="1:16" ht="23.1" customHeight="1" thickBot="1">
      <c r="A34" s="127"/>
      <c r="B34" s="79" t="s">
        <v>10</v>
      </c>
      <c r="C34" s="100" t="str">
        <f>[5]Ит.пр!C11</f>
        <v>СУЛИМЕНКО Георгий Денисович</v>
      </c>
      <c r="D34" s="43" t="str">
        <f>[5]Ит.пр!D11</f>
        <v>21.10.2013. б.р</v>
      </c>
      <c r="E34" s="43">
        <f>[5]Ит.пр!E11</f>
        <v>0</v>
      </c>
      <c r="F34" s="43" t="str">
        <f>[5]Ит.пр!F11</f>
        <v>Бийск</v>
      </c>
      <c r="G34" s="43"/>
      <c r="H34" s="44" t="str">
        <f>[5]Ит.пр!H11</f>
        <v>Демьяненко С.А., Димитриенко И.В.</v>
      </c>
      <c r="I34" s="11"/>
    </row>
    <row r="35" spans="1:16" ht="9.9499999999999993" customHeight="1" thickBot="1">
      <c r="A35" s="30"/>
      <c r="B35" s="12"/>
      <c r="C35" s="15"/>
      <c r="D35" s="16"/>
      <c r="E35" s="16"/>
      <c r="F35" s="17"/>
      <c r="G35" s="68"/>
      <c r="H35" s="20"/>
      <c r="I35" s="32"/>
      <c r="J35" s="33"/>
    </row>
    <row r="36" spans="1:16" ht="23.1" customHeight="1">
      <c r="A36" s="122" t="s">
        <v>30</v>
      </c>
      <c r="B36" s="73" t="s">
        <v>4</v>
      </c>
      <c r="C36" s="98" t="str">
        <f>[6]Ит.пр!C6</f>
        <v>ЕРËМИН Сергей Сергеевич</v>
      </c>
      <c r="D36" s="40" t="str">
        <f>[6]Ит.пр!D6</f>
        <v>05.03.2014. 3ю</v>
      </c>
      <c r="E36" s="40">
        <f>[6]Ит.пр!E6</f>
        <v>0</v>
      </c>
      <c r="F36" s="40" t="str">
        <f>[6]Ит.пр!F6</f>
        <v>Мамонтово</v>
      </c>
      <c r="G36" s="40"/>
      <c r="H36" s="41" t="str">
        <f>[6]Ит.пр!H6</f>
        <v>Косилов. А. А</v>
      </c>
      <c r="I36" s="32"/>
      <c r="J36" s="33"/>
    </row>
    <row r="37" spans="1:16" ht="23.1" customHeight="1">
      <c r="A37" s="123"/>
      <c r="B37" s="78" t="s">
        <v>5</v>
      </c>
      <c r="C37" s="99" t="str">
        <f>[6]Ит.пр!C7</f>
        <v>РЫЧАГОВ Андрей Викторович</v>
      </c>
      <c r="D37" s="39" t="str">
        <f>[6]Ит.пр!D7</f>
        <v>16.04.2013. б.р</v>
      </c>
      <c r="E37" s="39">
        <f>[6]Ит.пр!E7</f>
        <v>0</v>
      </c>
      <c r="F37" s="39" t="str">
        <f>[6]Ит.пр!F7</f>
        <v>Бийск</v>
      </c>
      <c r="G37" s="39"/>
      <c r="H37" s="42" t="str">
        <f>[6]Ит.пр!H7</f>
        <v>Демьяненко С.А., Димитриенко И.В.</v>
      </c>
      <c r="I37" s="14"/>
      <c r="J37" s="33"/>
    </row>
    <row r="38" spans="1:16" ht="23.1" customHeight="1">
      <c r="A38" s="123"/>
      <c r="B38" s="78" t="s">
        <v>6</v>
      </c>
      <c r="C38" s="99" t="str">
        <f>[6]Ит.пр!C8</f>
        <v>ШЕВЦОВ Кирилл Артемович</v>
      </c>
      <c r="D38" s="39" t="str">
        <f>[6]Ит.пр!D8</f>
        <v>02.03.2013. 3ю</v>
      </c>
      <c r="E38" s="39">
        <f>[6]Ит.пр!E8</f>
        <v>0</v>
      </c>
      <c r="F38" s="39" t="str">
        <f>[6]Ит.пр!F8</f>
        <v>Бийск</v>
      </c>
      <c r="G38" s="39"/>
      <c r="H38" s="42" t="str">
        <f>[6]Ит.пр!H8</f>
        <v>Акулов В.Н,Шевцова Е.В</v>
      </c>
      <c r="I38" s="14"/>
      <c r="J38" s="33"/>
    </row>
    <row r="39" spans="1:16" ht="23.1" customHeight="1">
      <c r="A39" s="123"/>
      <c r="B39" s="78" t="s">
        <v>6</v>
      </c>
      <c r="C39" s="99" t="str">
        <f>[6]Ит.пр!C9</f>
        <v>ДУДИН Егор Юрьевич</v>
      </c>
      <c r="D39" s="39" t="str">
        <f>[6]Ит.пр!D9</f>
        <v>14.07.2013. б.р</v>
      </c>
      <c r="E39" s="39">
        <f>[6]Ит.пр!E9</f>
        <v>0</v>
      </c>
      <c r="F39" s="39" t="str">
        <f>[6]Ит.пр!F9</f>
        <v>Бийск</v>
      </c>
      <c r="G39" s="39"/>
      <c r="H39" s="42" t="str">
        <f>[6]Ит.пр!H9</f>
        <v>Демьяненко С.А., Димитриенко И.В.</v>
      </c>
      <c r="I39" s="32"/>
    </row>
    <row r="40" spans="1:16" ht="23.1" customHeight="1">
      <c r="A40" s="123"/>
      <c r="B40" s="78" t="s">
        <v>10</v>
      </c>
      <c r="C40" s="99" t="str">
        <f>[6]Ит.пр!C10</f>
        <v>НУЖДИН Богдан Андреевич</v>
      </c>
      <c r="D40" s="39" t="str">
        <f>[6]Ит.пр!D10</f>
        <v>24.02.2013. б.р</v>
      </c>
      <c r="E40" s="39">
        <f>[6]Ит.пр!E10</f>
        <v>0</v>
      </c>
      <c r="F40" s="39" t="str">
        <f>[6]Ит.пр!F10</f>
        <v>Бийск</v>
      </c>
      <c r="G40" s="39"/>
      <c r="H40" s="42" t="str">
        <f>[6]Ит.пр!H10</f>
        <v>Акулов В.Н,Шевцова Е.В</v>
      </c>
      <c r="I40" s="32"/>
    </row>
    <row r="41" spans="1:16" ht="23.1" customHeight="1" thickBot="1">
      <c r="A41" s="124"/>
      <c r="B41" s="79" t="s">
        <v>10</v>
      </c>
      <c r="C41" s="100" t="str">
        <f>[6]Ит.пр!C11</f>
        <v>ВЬЮНОВ Александр Олегович</v>
      </c>
      <c r="D41" s="43" t="str">
        <f>[6]Ит.пр!D11</f>
        <v>19.06.2013. б.р</v>
      </c>
      <c r="E41" s="43">
        <f>[6]Ит.пр!E11</f>
        <v>0</v>
      </c>
      <c r="F41" s="43" t="str">
        <f>[6]Ит.пр!F11</f>
        <v>Бийск</v>
      </c>
      <c r="G41" s="43"/>
      <c r="H41" s="44" t="str">
        <f>[6]Ит.пр!H11</f>
        <v>Акулов В.Н,Шевцова Е.В</v>
      </c>
      <c r="I41" s="14"/>
    </row>
    <row r="42" spans="1:16" ht="9.9499999999999993" customHeight="1" thickBot="1">
      <c r="A42" s="30"/>
      <c r="B42" s="12"/>
      <c r="C42" s="15"/>
      <c r="D42" s="16"/>
      <c r="E42" s="16"/>
      <c r="F42" s="17"/>
      <c r="G42" s="17"/>
      <c r="H42" s="20"/>
      <c r="I42" s="32"/>
      <c r="J42" s="33"/>
    </row>
    <row r="43" spans="1:16" ht="23.1" customHeight="1">
      <c r="A43" s="125" t="s">
        <v>31</v>
      </c>
      <c r="B43" s="73" t="s">
        <v>4</v>
      </c>
      <c r="C43" s="98" t="str">
        <f>[7]Ит.пр!C6</f>
        <v>ТЕШАЕВ Мухаммад Хусравджонович</v>
      </c>
      <c r="D43" s="40" t="str">
        <f>[7]Ит.пр!D6</f>
        <v>10.05.2012. 3ю</v>
      </c>
      <c r="E43" s="40">
        <f>[7]Ит.пр!E6</f>
        <v>0</v>
      </c>
      <c r="F43" s="40" t="str">
        <f>[7]Ит.пр!F6</f>
        <v>Волчиха</v>
      </c>
      <c r="G43" s="40"/>
      <c r="H43" s="41" t="str">
        <f>[7]Ит.пр!H6</f>
        <v>Наумова Наталья Геннадьевна</v>
      </c>
      <c r="I43" s="32"/>
      <c r="J43" s="33"/>
    </row>
    <row r="44" spans="1:16" ht="23.1" customHeight="1">
      <c r="A44" s="126"/>
      <c r="B44" s="78" t="s">
        <v>5</v>
      </c>
      <c r="C44" s="99" t="str">
        <f>[7]Ит.пр!C7</f>
        <v>МИРЗОЕВ Богдан Абдуалиевич</v>
      </c>
      <c r="D44" s="39" t="str">
        <f>[7]Ит.пр!D7</f>
        <v>13.11.2012. б.р</v>
      </c>
      <c r="E44" s="39">
        <f>[7]Ит.пр!E7</f>
        <v>0</v>
      </c>
      <c r="F44" s="39" t="str">
        <f>[7]Ит.пр!F7</f>
        <v>Бийск</v>
      </c>
      <c r="G44" s="39"/>
      <c r="H44" s="42" t="str">
        <f>[7]Ит.пр!H7</f>
        <v>Димитриенко И.В., Евтушенко Д.Ю.</v>
      </c>
      <c r="I44" s="14"/>
      <c r="J44" s="33"/>
    </row>
    <row r="45" spans="1:16" ht="23.1" customHeight="1">
      <c r="A45" s="126"/>
      <c r="B45" s="78" t="s">
        <v>6</v>
      </c>
      <c r="C45" s="99" t="str">
        <f>[7]Ит.пр!C8</f>
        <v>СЕЛЯНИН Матвей Алексеевич</v>
      </c>
      <c r="D45" s="39" t="str">
        <f>[7]Ит.пр!D8</f>
        <v>20.11.2012. б.р</v>
      </c>
      <c r="E45" s="39">
        <f>[7]Ит.пр!E8</f>
        <v>0</v>
      </c>
      <c r="F45" s="39" t="str">
        <f>[7]Ит.пр!F8</f>
        <v>Смоленское</v>
      </c>
      <c r="G45" s="39"/>
      <c r="H45" s="42" t="str">
        <f>[7]Ит.пр!H8</f>
        <v>Зиновьев СМ</v>
      </c>
      <c r="I45" s="14"/>
      <c r="J45" s="33"/>
    </row>
    <row r="46" spans="1:16" ht="23.1" customHeight="1">
      <c r="A46" s="126"/>
      <c r="B46" s="78" t="s">
        <v>6</v>
      </c>
      <c r="C46" s="99" t="str">
        <f>[7]Ит.пр!C9</f>
        <v>ЖЫЛКЫБАЕВ Омар Жанайдарович</v>
      </c>
      <c r="D46" s="39" t="str">
        <f>[7]Ит.пр!D9</f>
        <v>15.07.2012. б.р.</v>
      </c>
      <c r="E46" s="39">
        <f>[7]Ит.пр!E9</f>
        <v>0</v>
      </c>
      <c r="F46" s="39" t="str">
        <f>[7]Ит.пр!F9</f>
        <v>Барнаул</v>
      </c>
      <c r="G46" s="39"/>
      <c r="H46" s="42" t="str">
        <f>[7]Ит.пр!H9</f>
        <v>Тюкин С.Г.</v>
      </c>
      <c r="I46" s="31" t="s">
        <v>11</v>
      </c>
    </row>
    <row r="47" spans="1:16" ht="23.1" customHeight="1">
      <c r="A47" s="126"/>
      <c r="B47" s="78" t="s">
        <v>10</v>
      </c>
      <c r="C47" s="99" t="str">
        <f>[7]Ит.пр!C10</f>
        <v>ОКС Павел Дмитриевич</v>
      </c>
      <c r="D47" s="39" t="str">
        <f>[7]Ит.пр!D10</f>
        <v>12.07.2012. б.р</v>
      </c>
      <c r="E47" s="39">
        <f>[7]Ит.пр!E10</f>
        <v>0</v>
      </c>
      <c r="F47" s="39" t="str">
        <f>[7]Ит.пр!F10</f>
        <v>Старобелокуриха</v>
      </c>
      <c r="G47" s="39"/>
      <c r="H47" s="42" t="str">
        <f>[7]Ит.пр!H10</f>
        <v>Воробьев С. Н.</v>
      </c>
      <c r="I47" s="32"/>
    </row>
    <row r="48" spans="1:16" ht="23.1" customHeight="1" thickBot="1">
      <c r="A48" s="127"/>
      <c r="B48" s="79" t="s">
        <v>10</v>
      </c>
      <c r="C48" s="100" t="str">
        <f>[7]Ит.пр!C11</f>
        <v>ПРУСОВ Матвей Егорович</v>
      </c>
      <c r="D48" s="43" t="str">
        <f>[7]Ит.пр!D11</f>
        <v>22.06.2013. б.р</v>
      </c>
      <c r="E48" s="43">
        <f>[7]Ит.пр!E11</f>
        <v>0</v>
      </c>
      <c r="F48" s="43" t="str">
        <f>[7]Ит.пр!F11</f>
        <v>Красногорское</v>
      </c>
      <c r="G48" s="43"/>
      <c r="H48" s="44" t="str">
        <f>[7]Ит.пр!H11</f>
        <v>Политов К. В. Тебереков Г. И.</v>
      </c>
      <c r="I48" s="14"/>
    </row>
    <row r="49" spans="1:10" ht="23.1" customHeight="1" thickBot="1">
      <c r="B49" s="46"/>
      <c r="C49" s="47"/>
      <c r="D49" s="47"/>
      <c r="E49" s="48"/>
      <c r="F49" s="47"/>
      <c r="G49" s="69"/>
      <c r="H49" s="49"/>
      <c r="I49" s="32"/>
      <c r="J49" s="33"/>
    </row>
    <row r="50" spans="1:10" ht="23.1" customHeight="1">
      <c r="A50" s="125" t="s">
        <v>28</v>
      </c>
      <c r="B50" s="73" t="s">
        <v>4</v>
      </c>
      <c r="C50" s="98" t="str">
        <f>[8]Ит.пр!C6</f>
        <v>СЕЛЕВАНОВ Марк Валерьевич</v>
      </c>
      <c r="D50" s="40" t="str">
        <f>[8]Ит.пр!D6</f>
        <v>05.05.2013. б.р</v>
      </c>
      <c r="E50" s="40">
        <f>[8]Ит.пр!E6</f>
        <v>0</v>
      </c>
      <c r="F50" s="40" t="str">
        <f>[8]Ит.пр!F6</f>
        <v>Бийск</v>
      </c>
      <c r="G50" s="40"/>
      <c r="H50" s="41" t="str">
        <f>[8]Ит.пр!H6</f>
        <v>Гаврилов В. В. Асадовв А. В.</v>
      </c>
      <c r="I50" s="32"/>
      <c r="J50" s="33"/>
    </row>
    <row r="51" spans="1:10" ht="23.1" customHeight="1">
      <c r="A51" s="126"/>
      <c r="B51" s="78" t="s">
        <v>5</v>
      </c>
      <c r="C51" s="99" t="str">
        <f>[8]Ит.пр!C7</f>
        <v>ЧУПИН Матвей Иванович</v>
      </c>
      <c r="D51" s="39" t="str">
        <f>[8]Ит.пр!D7</f>
        <v>25.11.2013. б.р</v>
      </c>
      <c r="E51" s="39">
        <f>[8]Ит.пр!E7</f>
        <v>0</v>
      </c>
      <c r="F51" s="39" t="str">
        <f>[8]Ит.пр!F7</f>
        <v>Бийск</v>
      </c>
      <c r="G51" s="39"/>
      <c r="H51" s="42" t="str">
        <f>[8]Ит.пр!H7</f>
        <v>Кайгородов О. С. Теренин П. В.</v>
      </c>
      <c r="I51" s="14"/>
      <c r="J51" s="33"/>
    </row>
    <row r="52" spans="1:10" ht="23.1" customHeight="1">
      <c r="A52" s="126"/>
      <c r="B52" s="78" t="s">
        <v>6</v>
      </c>
      <c r="C52" s="99" t="str">
        <f>[8]Ит.пр!C8</f>
        <v>БЫЧКОВ Захар Михайлович</v>
      </c>
      <c r="D52" s="39" t="str">
        <f>[8]Ит.пр!D8</f>
        <v>18.02.2014. б.р</v>
      </c>
      <c r="E52" s="39">
        <f>[8]Ит.пр!E8</f>
        <v>0</v>
      </c>
      <c r="F52" s="39" t="str">
        <f>[8]Ит.пр!F8</f>
        <v>Волчиха</v>
      </c>
      <c r="G52" s="39"/>
      <c r="H52" s="42" t="str">
        <f>[8]Ит.пр!H8</f>
        <v>Наумова Наталья Геннадьевна</v>
      </c>
      <c r="I52" s="14"/>
      <c r="J52" s="33"/>
    </row>
    <row r="53" spans="1:10" ht="23.1" customHeight="1">
      <c r="A53" s="126"/>
      <c r="B53" s="78" t="s">
        <v>6</v>
      </c>
      <c r="C53" s="99" t="str">
        <f>[8]Ит.пр!C9</f>
        <v>ДОНЕЦКИХ Никита Олегович</v>
      </c>
      <c r="D53" s="39" t="str">
        <f>[8]Ит.пр!D9</f>
        <v>05.02.2014. 3ю</v>
      </c>
      <c r="E53" s="39">
        <f>[8]Ит.пр!E9</f>
        <v>0</v>
      </c>
      <c r="F53" s="39" t="str">
        <f>[8]Ит.пр!F9</f>
        <v>Мамонтово</v>
      </c>
      <c r="G53" s="39"/>
      <c r="H53" s="42" t="str">
        <f>[8]Ит.пр!H9</f>
        <v>Косилов. А. А</v>
      </c>
      <c r="I53" s="32"/>
    </row>
    <row r="54" spans="1:10" ht="23.1" customHeight="1">
      <c r="A54" s="126"/>
      <c r="B54" s="78" t="s">
        <v>10</v>
      </c>
      <c r="C54" s="99" t="str">
        <f>[8]Ит.пр!C10</f>
        <v>НАТАЛЬЧЕНКО Богдан Евгеньевич</v>
      </c>
      <c r="D54" s="39" t="str">
        <f>[8]Ит.пр!D10</f>
        <v>21.11.2013. б.р</v>
      </c>
      <c r="E54" s="39">
        <f>[8]Ит.пр!E10</f>
        <v>0</v>
      </c>
      <c r="F54" s="39" t="str">
        <f>[8]Ит.пр!F10</f>
        <v>Бийск</v>
      </c>
      <c r="G54" s="39"/>
      <c r="H54" s="42" t="str">
        <f>[8]Ит.пр!H10</f>
        <v>Демьяненко С.А., Димитриенко И.В.</v>
      </c>
      <c r="I54" s="32"/>
    </row>
    <row r="55" spans="1:10" ht="23.1" customHeight="1" thickBot="1">
      <c r="A55" s="127"/>
      <c r="B55" s="101" t="s">
        <v>10</v>
      </c>
      <c r="C55" s="100" t="str">
        <f>[8]Ит.пр!C11</f>
        <v>СМОЛЯКОВ Макар Денисович</v>
      </c>
      <c r="D55" s="43" t="str">
        <f>[8]Ит.пр!D11</f>
        <v>13.03.2013. б.р</v>
      </c>
      <c r="E55" s="43">
        <f>[8]Ит.пр!E11</f>
        <v>0</v>
      </c>
      <c r="F55" s="43" t="str">
        <f>[8]Ит.пр!F11</f>
        <v>Бийск</v>
      </c>
      <c r="G55" s="43"/>
      <c r="H55" s="44" t="str">
        <f>[8]Ит.пр!H11</f>
        <v>Кайгородов О. С. Теренин П. В.</v>
      </c>
      <c r="I55" s="11"/>
    </row>
    <row r="56" spans="1:10" ht="23.1" customHeight="1" thickBot="1">
      <c r="B56" s="13"/>
      <c r="C56" s="9"/>
      <c r="D56" s="9"/>
      <c r="E56" s="25"/>
      <c r="F56" s="9"/>
      <c r="G56" s="68"/>
      <c r="H56" s="22"/>
      <c r="I56" s="32"/>
      <c r="J56" s="33"/>
    </row>
    <row r="57" spans="1:10" ht="23.1" customHeight="1">
      <c r="A57" s="122" t="s">
        <v>29</v>
      </c>
      <c r="B57" s="73" t="s">
        <v>4</v>
      </c>
      <c r="C57" s="98" t="str">
        <f>[9]Ит.пр!C6</f>
        <v>РОГОЖИН Олег Антонович</v>
      </c>
      <c r="D57" s="40" t="str">
        <f>[9]Ит.пр!D6</f>
        <v>02.11.2013. б.р</v>
      </c>
      <c r="E57" s="40">
        <f>[9]Ит.пр!E6</f>
        <v>0</v>
      </c>
      <c r="F57" s="40" t="str">
        <f>[9]Ит.пр!F6</f>
        <v>Старобелокуриха</v>
      </c>
      <c r="G57" s="40"/>
      <c r="H57" s="41" t="str">
        <f>[9]Ит.пр!H6</f>
        <v>Воробьев С. Н.</v>
      </c>
      <c r="I57" s="32"/>
      <c r="J57" s="33"/>
    </row>
    <row r="58" spans="1:10" ht="23.1" customHeight="1">
      <c r="A58" s="123"/>
      <c r="B58" s="78" t="s">
        <v>5</v>
      </c>
      <c r="C58" s="99" t="str">
        <f>[9]Ит.пр!C7</f>
        <v>ЖДАНОВ Дмитрий Вадимович</v>
      </c>
      <c r="D58" s="39" t="str">
        <f>[9]Ит.пр!D7</f>
        <v>16.06.2013. 3ю</v>
      </c>
      <c r="E58" s="39">
        <f>[9]Ит.пр!E7</f>
        <v>0</v>
      </c>
      <c r="F58" s="39" t="str">
        <f>[9]Ит.пр!F7</f>
        <v>Бийск</v>
      </c>
      <c r="G58" s="39"/>
      <c r="H58" s="42" t="str">
        <f>[9]Ит.пр!H7</f>
        <v>Шалюта П.В., Паринова Т.В.</v>
      </c>
      <c r="I58" s="14"/>
      <c r="J58" s="33"/>
    </row>
    <row r="59" spans="1:10" ht="23.1" customHeight="1">
      <c r="A59" s="123"/>
      <c r="B59" s="78" t="s">
        <v>6</v>
      </c>
      <c r="C59" s="99" t="str">
        <f>[9]Ит.пр!C8</f>
        <v>КОЛЕСОВ Дмитрий Алексеевич</v>
      </c>
      <c r="D59" s="39" t="str">
        <f>[9]Ит.пр!D8</f>
        <v>18.09.2013. б.р</v>
      </c>
      <c r="E59" s="39">
        <f>[9]Ит.пр!E8</f>
        <v>0</v>
      </c>
      <c r="F59" s="39" t="str">
        <f>[9]Ит.пр!F8</f>
        <v>Бийск</v>
      </c>
      <c r="G59" s="39"/>
      <c r="H59" s="42" t="str">
        <f>[9]Ит.пр!H8</f>
        <v>Демьяненко С.А., Димитриенко И.В.</v>
      </c>
      <c r="I59" s="14"/>
      <c r="J59" s="33"/>
    </row>
    <row r="60" spans="1:10" ht="23.1" customHeight="1">
      <c r="A60" s="123"/>
      <c r="B60" s="78" t="s">
        <v>6</v>
      </c>
      <c r="C60" s="99" t="str">
        <f>[9]Ит.пр!C9</f>
        <v>МАРТЫНОВ Максим Максимович</v>
      </c>
      <c r="D60" s="39" t="str">
        <f>[9]Ит.пр!D9</f>
        <v>11.06.2013. б.р</v>
      </c>
      <c r="E60" s="39">
        <f>[9]Ит.пр!E9</f>
        <v>0</v>
      </c>
      <c r="F60" s="39" t="str">
        <f>[9]Ит.пр!F9</f>
        <v>Тальменка ДЮСШ</v>
      </c>
      <c r="G60" s="39"/>
      <c r="H60" s="42" t="str">
        <f>[9]Ит.пр!H9</f>
        <v>Данчук Е.Н</v>
      </c>
      <c r="I60" s="32"/>
    </row>
    <row r="61" spans="1:10" ht="23.1" customHeight="1">
      <c r="A61" s="123"/>
      <c r="B61" s="78" t="s">
        <v>10</v>
      </c>
      <c r="C61" s="99" t="str">
        <f>[9]Ит.пр!C10</f>
        <v>ФАДЕЕВ Трофим Денисович</v>
      </c>
      <c r="D61" s="39" t="str">
        <f>[9]Ит.пр!D10</f>
        <v>12.04.2013. б.р</v>
      </c>
      <c r="E61" s="39">
        <f>[9]Ит.пр!E10</f>
        <v>0</v>
      </c>
      <c r="F61" s="39" t="str">
        <f>[9]Ит.пр!F10</f>
        <v>Бийск</v>
      </c>
      <c r="G61" s="39"/>
      <c r="H61" s="42" t="str">
        <f>[9]Ит.пр!H10</f>
        <v>Дурыманов НВ</v>
      </c>
      <c r="I61" s="32"/>
    </row>
    <row r="62" spans="1:10" ht="23.1" customHeight="1" thickBot="1">
      <c r="A62" s="124"/>
      <c r="B62" s="79" t="s">
        <v>10</v>
      </c>
      <c r="C62" s="100" t="str">
        <f>[9]Ит.пр!C11</f>
        <v>ШЕШЛЯННИКОВ Евгений Александрович</v>
      </c>
      <c r="D62" s="43" t="str">
        <f>[9]Ит.пр!D11</f>
        <v>27.06.2014. б.р</v>
      </c>
      <c r="E62" s="43">
        <f>[9]Ит.пр!E11</f>
        <v>0</v>
      </c>
      <c r="F62" s="43" t="str">
        <f>[9]Ит.пр!F11</f>
        <v>Тальменка ДЮСШ</v>
      </c>
      <c r="G62" s="43"/>
      <c r="H62" s="44" t="str">
        <f>[9]Ит.пр!H11</f>
        <v>Данчук Е.Н.</v>
      </c>
      <c r="I62" s="11"/>
    </row>
    <row r="63" spans="1:10" ht="23.1" customHeight="1" thickBot="1">
      <c r="B63" s="46"/>
      <c r="C63" s="47"/>
      <c r="D63" s="47"/>
      <c r="E63" s="48"/>
      <c r="F63" s="47"/>
      <c r="G63" s="69"/>
      <c r="H63" s="49"/>
      <c r="I63" s="32"/>
      <c r="J63" s="33"/>
    </row>
    <row r="64" spans="1:10" ht="23.1" customHeight="1">
      <c r="A64" s="122" t="s">
        <v>147</v>
      </c>
      <c r="B64" s="73" t="s">
        <v>4</v>
      </c>
      <c r="C64" s="98" t="str">
        <f>[10]Ит.пр!C6</f>
        <v>ИВАННИКОВ Михаил Евгеньевич</v>
      </c>
      <c r="D64" s="40" t="str">
        <f>[10]Ит.пр!D6</f>
        <v>17.10.2013. 3ю</v>
      </c>
      <c r="E64" s="40">
        <f>[10]Ит.пр!E6</f>
        <v>0</v>
      </c>
      <c r="F64" s="40" t="str">
        <f>[10]Ит.пр!F6</f>
        <v>Советский район</v>
      </c>
      <c r="G64" s="40"/>
      <c r="H64" s="41" t="str">
        <f>[10]Ит.пр!H6</f>
        <v>Озорин Сергей Александрович</v>
      </c>
      <c r="I64" s="32"/>
      <c r="J64" s="33"/>
    </row>
    <row r="65" spans="1:10" ht="23.1" customHeight="1">
      <c r="A65" s="123"/>
      <c r="B65" s="78" t="s">
        <v>5</v>
      </c>
      <c r="C65" s="99" t="str">
        <f>[10]Ит.пр!C7</f>
        <v>ТАТАРИНЦЕВ Артем Сергеевич</v>
      </c>
      <c r="D65" s="39" t="str">
        <f>[10]Ит.пр!D7</f>
        <v>03.11.2013. 3ю</v>
      </c>
      <c r="E65" s="39">
        <f>[10]Ит.пр!E7</f>
        <v>0</v>
      </c>
      <c r="F65" s="39" t="str">
        <f>[10]Ит.пр!F7</f>
        <v>Советский район</v>
      </c>
      <c r="G65" s="39"/>
      <c r="H65" s="42" t="str">
        <f>[10]Ит.пр!H7</f>
        <v>Озорин Сергей Александрович</v>
      </c>
      <c r="I65" s="14"/>
      <c r="J65" s="33"/>
    </row>
    <row r="66" spans="1:10" ht="23.1" customHeight="1">
      <c r="A66" s="123"/>
      <c r="B66" s="78" t="s">
        <v>6</v>
      </c>
      <c r="C66" s="99" t="str">
        <f>[10]Ит.пр!C8</f>
        <v>ДЕГТЯРЕВ Егор Константинович</v>
      </c>
      <c r="D66" s="39" t="str">
        <f>[10]Ит.пр!D8</f>
        <v>29.10.2013. 3ю</v>
      </c>
      <c r="E66" s="39">
        <f>[10]Ит.пр!E8</f>
        <v>0</v>
      </c>
      <c r="F66" s="39" t="str">
        <f>[10]Ит.пр!F8</f>
        <v>Заринск</v>
      </c>
      <c r="G66" s="39"/>
      <c r="H66" s="42" t="str">
        <f>[10]Ит.пр!H8</f>
        <v>Блинова Л.О.</v>
      </c>
      <c r="I66" s="14"/>
      <c r="J66" s="33"/>
    </row>
    <row r="67" spans="1:10" ht="23.1" customHeight="1">
      <c r="A67" s="123"/>
      <c r="B67" s="78" t="s">
        <v>6</v>
      </c>
      <c r="C67" s="99" t="str">
        <f>[10]Ит.пр!C9</f>
        <v>ШИЛКИН Арсений Алексеевич</v>
      </c>
      <c r="D67" s="39" t="str">
        <f>[10]Ит.пр!D9</f>
        <v>30.04.2013. б.р</v>
      </c>
      <c r="E67" s="39">
        <f>[10]Ит.пр!E9</f>
        <v>0</v>
      </c>
      <c r="F67" s="39" t="str">
        <f>[10]Ит.пр!F9</f>
        <v>Бийск</v>
      </c>
      <c r="G67" s="39"/>
      <c r="H67" s="42" t="str">
        <f>[10]Ит.пр!H9</f>
        <v>Демьяненко С.А., Димитриенко И.В.</v>
      </c>
      <c r="I67" s="32"/>
    </row>
    <row r="68" spans="1:10" ht="23.1" customHeight="1">
      <c r="A68" s="123"/>
      <c r="B68" s="78" t="s">
        <v>10</v>
      </c>
      <c r="C68" s="99" t="str">
        <f>[10]Ит.пр!C10</f>
        <v>СВИРИДОВ Роман Робертович</v>
      </c>
      <c r="D68" s="39" t="str">
        <f>[10]Ит.пр!D10</f>
        <v>12.02.2013. 3ю</v>
      </c>
      <c r="E68" s="39">
        <f>[10]Ит.пр!E10</f>
        <v>0</v>
      </c>
      <c r="F68" s="39" t="str">
        <f>[10]Ит.пр!F10</f>
        <v>Заринск</v>
      </c>
      <c r="G68" s="39"/>
      <c r="H68" s="42" t="str">
        <f>[10]Ит.пр!H10</f>
        <v>Блинова Любовь Олеговна</v>
      </c>
      <c r="I68" s="32"/>
    </row>
    <row r="69" spans="1:10" ht="23.1" hidden="1" customHeight="1" thickBot="1">
      <c r="A69" s="124"/>
      <c r="B69" s="79" t="s">
        <v>10</v>
      </c>
      <c r="C69" s="100" t="str">
        <f>[10]Ит.пр!C11</f>
        <v/>
      </c>
      <c r="D69" s="43" t="str">
        <f>[10]Ит.пр!D11</f>
        <v/>
      </c>
      <c r="E69" s="43" t="str">
        <f>[10]Ит.пр!E11</f>
        <v/>
      </c>
      <c r="F69" s="43" t="str">
        <f>[10]Ит.пр!F11</f>
        <v/>
      </c>
      <c r="G69" s="43"/>
      <c r="H69" s="44" t="str">
        <f>[10]Ит.пр!H11</f>
        <v/>
      </c>
      <c r="I69" s="11"/>
    </row>
    <row r="70" spans="1:10" ht="23.1" customHeight="1" thickBot="1">
      <c r="B70" s="13"/>
      <c r="C70" s="9"/>
      <c r="D70" s="9"/>
      <c r="E70" s="25"/>
      <c r="F70" s="9"/>
      <c r="G70" s="68"/>
      <c r="H70" s="22"/>
      <c r="I70" s="32"/>
      <c r="J70" s="33"/>
    </row>
    <row r="71" spans="1:10" ht="23.1" customHeight="1">
      <c r="A71" s="173" t="s">
        <v>151</v>
      </c>
      <c r="B71" s="73" t="s">
        <v>4</v>
      </c>
      <c r="C71" s="98" t="str">
        <f>[11]Ит.пр!C6</f>
        <v>КОСАЧЕВ Иван Евгеньевич</v>
      </c>
      <c r="D71" s="40" t="str">
        <f>[11]Ит.пр!D6</f>
        <v>11.06.2013. 3ю</v>
      </c>
      <c r="E71" s="40">
        <f>[11]Ит.пр!E6</f>
        <v>0</v>
      </c>
      <c r="F71" s="40" t="str">
        <f>[11]Ит.пр!F6</f>
        <v>Мамонтово</v>
      </c>
      <c r="G71" s="40"/>
      <c r="H71" s="41" t="str">
        <f>[11]Ит.пр!H6</f>
        <v>Косилов. А. А</v>
      </c>
      <c r="I71" s="32"/>
      <c r="J71" s="33"/>
    </row>
    <row r="72" spans="1:10" ht="23.1" customHeight="1">
      <c r="A72" s="174"/>
      <c r="B72" s="78" t="s">
        <v>5</v>
      </c>
      <c r="C72" s="99" t="str">
        <f>[11]Ит.пр!C7</f>
        <v>ЕРЕМЕЕВ Григорий Петрович</v>
      </c>
      <c r="D72" s="39" t="str">
        <f>[11]Ит.пр!D7</f>
        <v>12.11.2013. 3ю</v>
      </c>
      <c r="E72" s="39">
        <f>[11]Ит.пр!E7</f>
        <v>0</v>
      </c>
      <c r="F72" s="39" t="str">
        <f>[11]Ит.пр!F7</f>
        <v>Бийск</v>
      </c>
      <c r="G72" s="39"/>
      <c r="H72" s="42" t="str">
        <f>[11]Ит.пр!H7</f>
        <v>Шалюта П.В., Паринова Т.В.</v>
      </c>
      <c r="I72" s="14"/>
      <c r="J72" s="33"/>
    </row>
    <row r="73" spans="1:10" ht="23.1" customHeight="1">
      <c r="A73" s="174"/>
      <c r="B73" s="78" t="s">
        <v>6</v>
      </c>
      <c r="C73" s="99" t="str">
        <f>[11]Ит.пр!C8</f>
        <v>СТАРИКОВ Евгений Викторович</v>
      </c>
      <c r="D73" s="39" t="str">
        <f>[11]Ит.пр!D8</f>
        <v>27.06.2014. 3ю</v>
      </c>
      <c r="E73" s="39">
        <f>[11]Ит.пр!E8</f>
        <v>0</v>
      </c>
      <c r="F73" s="39" t="str">
        <f>[11]Ит.пр!F8</f>
        <v>Мамонтово</v>
      </c>
      <c r="G73" s="39"/>
      <c r="H73" s="42" t="str">
        <f>[11]Ит.пр!H8</f>
        <v>Косилов. А. А</v>
      </c>
      <c r="I73" s="14"/>
      <c r="J73" s="33"/>
    </row>
    <row r="74" spans="1:10" ht="23.1" customHeight="1" thickBot="1">
      <c r="A74" s="174"/>
      <c r="B74" s="78" t="s">
        <v>6</v>
      </c>
      <c r="C74" s="99" t="str">
        <f>[11]Ит.пр!C9</f>
        <v>ДРУЖИНИН Макар Сергеевич</v>
      </c>
      <c r="D74" s="39" t="str">
        <f>[11]Ит.пр!D9</f>
        <v>19.08.2013. б.р</v>
      </c>
      <c r="E74" s="39">
        <f>[11]Ит.пр!E9</f>
        <v>0</v>
      </c>
      <c r="F74" s="39" t="str">
        <f>[11]Ит.пр!F9</f>
        <v>Бийск</v>
      </c>
      <c r="G74" s="39"/>
      <c r="H74" s="42" t="str">
        <f>[11]Ит.пр!H9</f>
        <v>Акулов В.Н,Шевцова Е.В</v>
      </c>
      <c r="I74" s="32"/>
    </row>
    <row r="75" spans="1:10" ht="23.1" hidden="1" customHeight="1">
      <c r="A75" s="174"/>
      <c r="B75" s="78" t="s">
        <v>10</v>
      </c>
      <c r="C75" s="99" t="str">
        <f>[11]Ит.пр!C10</f>
        <v/>
      </c>
      <c r="D75" s="39" t="str">
        <f>[11]Ит.пр!D10</f>
        <v/>
      </c>
      <c r="E75" s="39" t="str">
        <f>[11]Ит.пр!E10</f>
        <v/>
      </c>
      <c r="F75" s="39" t="str">
        <f>[11]Ит.пр!F10</f>
        <v/>
      </c>
      <c r="G75" s="39"/>
      <c r="H75" s="42" t="str">
        <f>[11]Ит.пр!H10</f>
        <v/>
      </c>
      <c r="I75" s="32"/>
    </row>
    <row r="76" spans="1:10" ht="25.5" hidden="1" customHeight="1" thickBot="1">
      <c r="A76" s="175"/>
      <c r="B76" s="79" t="s">
        <v>10</v>
      </c>
      <c r="C76" s="113" t="str">
        <f>[11]Ит.пр!C11</f>
        <v/>
      </c>
      <c r="D76" s="114" t="str">
        <f>[11]Ит.пр!D11</f>
        <v/>
      </c>
      <c r="E76" s="114" t="str">
        <f>[11]Ит.пр!E11</f>
        <v/>
      </c>
      <c r="F76" s="114" t="str">
        <f>[11]Ит.пр!F11</f>
        <v/>
      </c>
      <c r="G76" s="114"/>
      <c r="H76" s="115" t="str">
        <f>[11]Ит.пр!H11</f>
        <v/>
      </c>
      <c r="I76" s="11"/>
    </row>
    <row r="77" spans="1:10" ht="23.1" hidden="1" customHeight="1" thickBot="1">
      <c r="A77" s="1"/>
      <c r="B77" s="45"/>
      <c r="C77" s="10"/>
      <c r="D77" s="10"/>
      <c r="E77" s="26"/>
      <c r="F77" s="10"/>
      <c r="G77" s="70"/>
      <c r="H77" s="21"/>
      <c r="I77" s="32"/>
      <c r="J77" s="33"/>
    </row>
    <row r="78" spans="1:10" ht="23.1" hidden="1" customHeight="1">
      <c r="A78" s="170" t="s">
        <v>148</v>
      </c>
      <c r="B78" s="73" t="s">
        <v>4</v>
      </c>
      <c r="C78" s="97" t="str">
        <f>[12]ит.пр!C6</f>
        <v>МОШКИН Тимофей Юрьевич</v>
      </c>
      <c r="D78" s="51" t="str">
        <f>[12]ит.пр!D6</f>
        <v>07.06.2007, 1ю</v>
      </c>
      <c r="E78" s="51">
        <f>[12]ит.пр!E6</f>
        <v>0</v>
      </c>
      <c r="F78" s="51" t="str">
        <f>[12]ит.пр!F6</f>
        <v>Томская, Северск</v>
      </c>
      <c r="G78" s="51"/>
      <c r="H78" s="52" t="str">
        <f>[12]ит.пр!H6</f>
        <v>Фокин А.А.</v>
      </c>
      <c r="I78" s="32"/>
      <c r="J78" s="33"/>
    </row>
    <row r="79" spans="1:10" ht="23.1" hidden="1" customHeight="1">
      <c r="A79" s="171"/>
      <c r="B79" s="78" t="s">
        <v>5</v>
      </c>
      <c r="C79" s="116" t="str">
        <f>[12]ит.пр!C7</f>
        <v>СТАРЧЕНКО Иван Сергеевич</v>
      </c>
      <c r="D79" s="117" t="str">
        <f>[12]ит.пр!D7</f>
        <v>29.05.2006, 1ю</v>
      </c>
      <c r="E79" s="117">
        <f>[12]ит.пр!E7</f>
        <v>0</v>
      </c>
      <c r="F79" s="117" t="str">
        <f>[12]ит.пр!F7</f>
        <v>Алтайский, Шипуново</v>
      </c>
      <c r="G79" s="117"/>
      <c r="H79" s="118" t="str">
        <f>[12]ит.пр!H7</f>
        <v>Шаталов В. Н</v>
      </c>
      <c r="I79" s="14"/>
      <c r="J79" s="33"/>
    </row>
    <row r="80" spans="1:10" ht="23.1" hidden="1" customHeight="1">
      <c r="A80" s="171"/>
      <c r="B80" s="78" t="s">
        <v>6</v>
      </c>
      <c r="C80" s="116" t="str">
        <f>[12]ит.пр!C8</f>
        <v>ГЕЛЬЦЕР Ярослав Александрович</v>
      </c>
      <c r="D80" s="117" t="str">
        <f>[12]ит.пр!D8</f>
        <v>19.08.2006, 1ю</v>
      </c>
      <c r="E80" s="117">
        <f>[12]ит.пр!E8</f>
        <v>0</v>
      </c>
      <c r="F80" s="117" t="str">
        <f>[12]ит.пр!F8</f>
        <v>Алтайский, Шипуново</v>
      </c>
      <c r="G80" s="117"/>
      <c r="H80" s="118" t="str">
        <f>[12]ит.пр!H8</f>
        <v>Шаталов В. Н</v>
      </c>
      <c r="I80" s="14"/>
      <c r="J80" s="33"/>
    </row>
    <row r="81" spans="1:10" ht="23.1" hidden="1" customHeight="1">
      <c r="A81" s="171"/>
      <c r="B81" s="78" t="s">
        <v>6</v>
      </c>
      <c r="C81" s="116" t="str">
        <f>[12]ит.пр!C9</f>
        <v>ПИУНОВ Артём Витальевич</v>
      </c>
      <c r="D81" s="117" t="str">
        <f>[12]ит.пр!D9</f>
        <v>30.07.2006, 2ю</v>
      </c>
      <c r="E81" s="117">
        <f>[12]ит.пр!E9</f>
        <v>0</v>
      </c>
      <c r="F81" s="117" t="str">
        <f>[12]ит.пр!F9</f>
        <v>Новосибирский, Новосибирск</v>
      </c>
      <c r="G81" s="117"/>
      <c r="H81" s="118" t="str">
        <f>[12]ит.пр!H9</f>
        <v>Цыганов С.В.</v>
      </c>
      <c r="I81" s="32"/>
    </row>
    <row r="82" spans="1:10" ht="23.1" hidden="1" customHeight="1">
      <c r="A82" s="171"/>
      <c r="B82" s="78" t="s">
        <v>10</v>
      </c>
      <c r="C82" s="116" t="str">
        <f>[12]ит.пр!C10</f>
        <v>ПИВОВАРОВ Семен Евгеньевич</v>
      </c>
      <c r="D82" s="117" t="str">
        <f>[12]ит.пр!D10</f>
        <v>06.02.2006, 2ю</v>
      </c>
      <c r="E82" s="117">
        <f>[12]ит.пр!E10</f>
        <v>0</v>
      </c>
      <c r="F82" s="117" t="str">
        <f>[12]ит.пр!F10</f>
        <v>Алтайский, Советское</v>
      </c>
      <c r="G82" s="117"/>
      <c r="H82" s="118" t="str">
        <f>[12]ит.пр!H10</f>
        <v>Озорин С.А.</v>
      </c>
      <c r="I82" s="32"/>
    </row>
    <row r="83" spans="1:10" ht="23.1" hidden="1" customHeight="1" thickBot="1">
      <c r="A83" s="172"/>
      <c r="B83" s="79" t="s">
        <v>10</v>
      </c>
      <c r="C83" s="119" t="str">
        <f>[12]ит.пр!C11</f>
        <v>ТОКАРЕВ Кирилл Максимович</v>
      </c>
      <c r="D83" s="120" t="str">
        <f>[12]ит.пр!D11</f>
        <v>14.02.2006, 2ю</v>
      </c>
      <c r="E83" s="120">
        <f>[12]ит.пр!E11</f>
        <v>0</v>
      </c>
      <c r="F83" s="120" t="str">
        <f>[12]ит.пр!F11</f>
        <v>Алтайский, Бийск</v>
      </c>
      <c r="G83" s="120"/>
      <c r="H83" s="121" t="str">
        <f>[12]ит.пр!H11</f>
        <v>Первов В.И. Трескин С.М.</v>
      </c>
      <c r="I83" s="11"/>
    </row>
    <row r="84" spans="1:10" ht="23.1" customHeight="1">
      <c r="B84" s="12"/>
      <c r="C84" s="3"/>
      <c r="D84" s="4"/>
      <c r="E84" s="4"/>
      <c r="F84" s="5"/>
      <c r="G84" s="5"/>
      <c r="H84" s="3"/>
      <c r="I84" s="50">
        <v>0</v>
      </c>
      <c r="J84" s="33"/>
    </row>
    <row r="85" spans="1:10" ht="23.1" hidden="1" customHeight="1">
      <c r="A85" s="1"/>
      <c r="B85" s="2"/>
      <c r="C85" s="3"/>
      <c r="D85" s="4"/>
      <c r="E85" s="4"/>
      <c r="F85" s="5"/>
      <c r="G85" s="5"/>
      <c r="H85" s="3"/>
      <c r="I85" s="50">
        <v>0</v>
      </c>
      <c r="J85" s="33"/>
    </row>
    <row r="86" spans="1:10" ht="23.1" customHeight="1">
      <c r="A86" s="1"/>
      <c r="B86" s="24" t="str">
        <f>[1]реквизиты!$A$6</f>
        <v>Гл. судья, судья ВК</v>
      </c>
      <c r="C86" s="6"/>
      <c r="D86" s="6"/>
      <c r="E86" s="27"/>
      <c r="F86" s="24" t="str">
        <f>'1стр'!F55</f>
        <v>Д.Ю. Евтушенко</v>
      </c>
      <c r="G86" s="24"/>
      <c r="H86" s="6"/>
      <c r="I86" s="14"/>
      <c r="J86" s="33"/>
    </row>
    <row r="87" spans="1:10" ht="23.1" customHeight="1">
      <c r="A87" s="1"/>
      <c r="B87" s="24"/>
      <c r="C87" s="7"/>
      <c r="D87" s="7"/>
      <c r="E87" s="28"/>
      <c r="F87" t="str">
        <f>[1]реквизиты!$G$9</f>
        <v>/Бийск/</v>
      </c>
      <c r="G87" s="23"/>
      <c r="H87" s="7"/>
      <c r="I87" s="14"/>
      <c r="J87" s="33"/>
    </row>
    <row r="88" spans="1:10" ht="23.1" customHeight="1">
      <c r="A88" s="1"/>
      <c r="B88" s="24" t="str">
        <f>[1]реквизиты!$A$8</f>
        <v>Гл. секретарь, судья ВК</v>
      </c>
      <c r="C88" s="7"/>
      <c r="D88" s="7"/>
      <c r="E88" s="28"/>
      <c r="F88" s="24" t="str">
        <f>[1]реквизиты!$G$8</f>
        <v>О.С.Кайгородов</v>
      </c>
      <c r="G88" s="24"/>
      <c r="H88" s="6"/>
      <c r="I88" s="32"/>
    </row>
    <row r="89" spans="1:10" ht="23.1" customHeight="1">
      <c r="C89" s="1"/>
      <c r="F89" t="str">
        <f>[1]реквизиты!$G$9</f>
        <v>/Бийск/</v>
      </c>
      <c r="H89" s="7"/>
      <c r="I89" s="32"/>
    </row>
    <row r="90" spans="1:10" ht="9" customHeight="1"/>
    <row r="91" spans="1:10" ht="29.25" customHeight="1">
      <c r="J91" s="1"/>
    </row>
    <row r="92" spans="1:10" ht="12" customHeight="1"/>
    <row r="93" spans="1:10" ht="21.75" customHeight="1"/>
    <row r="94" spans="1:10" ht="12" customHeight="1"/>
    <row r="95" spans="1:10" ht="12" customHeight="1"/>
    <row r="100" spans="19:19">
      <c r="S100" t="s">
        <v>9</v>
      </c>
    </row>
  </sheetData>
  <mergeCells count="33">
    <mergeCell ref="J21:J22"/>
    <mergeCell ref="A5:I5"/>
    <mergeCell ref="G6:G7"/>
    <mergeCell ref="J8:J9"/>
    <mergeCell ref="J10:J11"/>
    <mergeCell ref="J12:J13"/>
    <mergeCell ref="F6:F7"/>
    <mergeCell ref="E6:E7"/>
    <mergeCell ref="A6:A7"/>
    <mergeCell ref="A43:A48"/>
    <mergeCell ref="A78:A83"/>
    <mergeCell ref="A57:A62"/>
    <mergeCell ref="A64:A69"/>
    <mergeCell ref="A71:A76"/>
    <mergeCell ref="A50:A55"/>
    <mergeCell ref="A29:A34"/>
    <mergeCell ref="A36:A41"/>
    <mergeCell ref="A22:A27"/>
    <mergeCell ref="B6:B7"/>
    <mergeCell ref="D6:D7"/>
    <mergeCell ref="C6:C7"/>
    <mergeCell ref="A8:A13"/>
    <mergeCell ref="I25:I26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15:A20"/>
  </mergeCells>
  <phoneticPr fontId="0" type="noConversion"/>
  <conditionalFormatting sqref="G28 G35 G77 G42 G49 G56 G63 G70">
    <cfRule type="cellIs" dxfId="0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45" pageOrder="overThenDown" orientation="portrait" copies="2" r:id="rId1"/>
  <headerFooter alignWithMargins="0"/>
  <rowBreaks count="1" manualBreakCount="1">
    <brk id="91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2стр (2)</vt:lpstr>
      <vt:lpstr>1стр (2)</vt:lpstr>
      <vt:lpstr>ФИН</vt:lpstr>
      <vt:lpstr>2стр</vt:lpstr>
      <vt:lpstr>1стр</vt:lpstr>
      <vt:lpstr>призеры</vt:lpstr>
      <vt:lpstr>'1стр'!Область_печати</vt:lpstr>
      <vt:lpstr>'1стр (2)'!Область_печати</vt:lpstr>
      <vt:lpstr>'2стр'!Область_печати</vt:lpstr>
      <vt:lpstr>'2стр (2)'!Область_печати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Олег</cp:lastModifiedBy>
  <cp:lastPrinted>2024-12-27T08:29:24Z</cp:lastPrinted>
  <dcterms:created xsi:type="dcterms:W3CDTF">1996-10-08T23:32:33Z</dcterms:created>
  <dcterms:modified xsi:type="dcterms:W3CDTF">2024-12-27T08:30:15Z</dcterms:modified>
</cp:coreProperties>
</file>