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4"/>
  </bookViews>
  <sheets>
    <sheet name="68" sheetId="2" r:id="rId1"/>
    <sheet name="63" sheetId="1" r:id="rId2"/>
    <sheet name="73" sheetId="3" r:id="rId3"/>
    <sheet name="78" sheetId="4" r:id="rId4"/>
    <sheet name="85" sheetId="5" r:id="rId5"/>
    <sheet name="95" sheetId="6" r:id="rId6"/>
    <sheet name="95+" sheetId="7" r:id="rId7"/>
    <sheet name="58ж" sheetId="8" r:id="rId8"/>
    <sheet name="63ж" sheetId="9" r:id="rId9"/>
    <sheet name="68ж" sheetId="10" r:id="rId10"/>
    <sheet name="68+ж" sheetId="11" r:id="rId11"/>
    <sheet name="суд" sheetId="15" r:id="rId12"/>
    <sheet name="ком" sheetId="16" r:id="rId13"/>
    <sheet name="эст м" sheetId="17" r:id="rId14"/>
    <sheet name="эст ж" sheetId="18" r:id="rId15"/>
  </sheets>
  <calcPr calcId="145621"/>
</workbook>
</file>

<file path=xl/calcChain.xml><?xml version="1.0" encoding="utf-8"?>
<calcChain xmlns="http://schemas.openxmlformats.org/spreadsheetml/2006/main">
  <c r="K15" i="11" l="1"/>
  <c r="K15" i="10"/>
  <c r="L15" i="6"/>
  <c r="I30" i="18"/>
  <c r="I29" i="18"/>
  <c r="I28" i="18"/>
  <c r="I27" i="18"/>
  <c r="I23" i="18"/>
  <c r="I22" i="18"/>
  <c r="I21" i="18"/>
  <c r="I20" i="18"/>
  <c r="I15" i="18"/>
  <c r="I16" i="18"/>
  <c r="I14" i="18"/>
  <c r="I13" i="18"/>
  <c r="I37" i="17"/>
  <c r="I36" i="17"/>
  <c r="I35" i="17"/>
  <c r="I34" i="17"/>
  <c r="I30" i="17"/>
  <c r="I29" i="17"/>
  <c r="I28" i="17"/>
  <c r="I27" i="17"/>
  <c r="I23" i="17"/>
  <c r="I22" i="17"/>
  <c r="I21" i="17"/>
  <c r="I20" i="17"/>
  <c r="I15" i="17"/>
  <c r="I16" i="17"/>
  <c r="I14" i="17"/>
  <c r="I13" i="17"/>
  <c r="C18" i="16" l="1"/>
  <c r="C17" i="16"/>
  <c r="C16" i="16"/>
  <c r="C11" i="16"/>
  <c r="C15" i="16"/>
  <c r="C14" i="16"/>
  <c r="C13" i="16"/>
  <c r="C9" i="16"/>
  <c r="C10" i="16"/>
  <c r="C12" i="16"/>
  <c r="J24" i="17"/>
  <c r="H17" i="17"/>
  <c r="K15" i="9"/>
  <c r="K14" i="9"/>
  <c r="K14" i="10"/>
  <c r="K14" i="11"/>
  <c r="K13" i="11"/>
  <c r="K13" i="10"/>
  <c r="K13" i="9"/>
  <c r="K13" i="8"/>
  <c r="K15" i="8"/>
  <c r="K14" i="8"/>
  <c r="K16" i="8"/>
  <c r="L13" i="6"/>
  <c r="L19" i="5"/>
  <c r="L17" i="5"/>
  <c r="L13" i="5"/>
  <c r="L18" i="5"/>
  <c r="L15" i="5"/>
  <c r="L14" i="5"/>
  <c r="L14" i="4"/>
  <c r="L16" i="4"/>
  <c r="L13" i="4"/>
  <c r="L13" i="3"/>
  <c r="L16" i="3"/>
  <c r="L14" i="3"/>
  <c r="L13" i="2"/>
  <c r="L16" i="2"/>
  <c r="L15" i="2"/>
  <c r="L17" i="2"/>
  <c r="L17" i="1"/>
  <c r="L14" i="1"/>
  <c r="L13" i="1"/>
  <c r="L15" i="1"/>
  <c r="L16" i="1"/>
  <c r="L19" i="1"/>
  <c r="L18" i="1"/>
  <c r="L14" i="2"/>
  <c r="L15" i="3"/>
  <c r="L15" i="4"/>
  <c r="L16" i="5"/>
  <c r="L14" i="6"/>
  <c r="L13" i="7"/>
  <c r="L18" i="7"/>
  <c r="L19" i="7"/>
  <c r="L14" i="7"/>
  <c r="L15" i="7"/>
  <c r="L16" i="7"/>
  <c r="L17" i="7"/>
  <c r="J17" i="17" l="1"/>
  <c r="J38" i="17"/>
  <c r="H38" i="17"/>
  <c r="J31" i="17"/>
  <c r="H31" i="17"/>
  <c r="H24" i="17"/>
  <c r="J31" i="18"/>
  <c r="H31" i="18"/>
  <c r="J17" i="18"/>
  <c r="H17" i="18"/>
  <c r="J24" i="18"/>
  <c r="H24" i="18"/>
</calcChain>
</file>

<file path=xl/sharedStrings.xml><?xml version="1.0" encoding="utf-8"?>
<sst xmlns="http://schemas.openxmlformats.org/spreadsheetml/2006/main" count="1016" uniqueCount="198">
  <si>
    <t>Министерство спорта Алтайского края</t>
  </si>
  <si>
    <t>Общественная организация "Федерация гиревого спорта Алтайского края"</t>
  </si>
  <si>
    <t>ПРОТОКОЛ</t>
  </si>
  <si>
    <r>
      <t>Вес гирь: 16-20-24-28-32</t>
    </r>
    <r>
      <rPr>
        <sz val="10"/>
        <color rgb="FF000000"/>
        <rFont val="Calibri"/>
        <family val="2"/>
        <charset val="204"/>
      </rPr>
      <t xml:space="preserve"> кг</t>
    </r>
  </si>
  <si>
    <t>Высшее достижение                       Алтайскогок края</t>
  </si>
  <si>
    <r>
      <rPr>
        <i/>
        <sz val="11"/>
        <rFont val="Times New Roman"/>
        <family val="1"/>
        <charset val="204"/>
      </rPr>
      <t xml:space="preserve">(коэфф)  </t>
    </r>
    <r>
      <rPr>
        <sz val="11"/>
        <rFont val="Times New Roman"/>
        <family val="1"/>
        <charset val="204"/>
      </rPr>
      <t>1 : 2 : 4 : 6 : 8</t>
    </r>
  </si>
  <si>
    <t>Регламент времени - 10 мин.</t>
  </si>
  <si>
    <t>Женщины</t>
  </si>
  <si>
    <t>Разрядные нормативы</t>
  </si>
  <si>
    <t xml:space="preserve">  Количество  команд    </t>
  </si>
  <si>
    <t>МСМК</t>
  </si>
  <si>
    <t>МС</t>
  </si>
  <si>
    <t>КМС</t>
  </si>
  <si>
    <t xml:space="preserve">I </t>
  </si>
  <si>
    <t>II</t>
  </si>
  <si>
    <t xml:space="preserve">III </t>
  </si>
  <si>
    <t xml:space="preserve">  Количество участников</t>
  </si>
  <si>
    <t>Место</t>
  </si>
  <si>
    <t>ФИО</t>
  </si>
  <si>
    <t>Дата рождения</t>
  </si>
  <si>
    <t>Разряд (Звание)</t>
  </si>
  <si>
    <t>Собств вес</t>
  </si>
  <si>
    <t>Команда</t>
  </si>
  <si>
    <t>Вес гири</t>
  </si>
  <si>
    <t>коеэффициент</t>
  </si>
  <si>
    <t xml:space="preserve">Вып. разряд </t>
  </si>
  <si>
    <t>ФИО тренера (тренеров)</t>
  </si>
  <si>
    <t xml:space="preserve">Главный судья </t>
  </si>
  <si>
    <t>Лесных П.А. ВК</t>
  </si>
  <si>
    <t>Судья на помосте</t>
  </si>
  <si>
    <t>Ковалев К.А. 1 кат</t>
  </si>
  <si>
    <t xml:space="preserve">Главный секретарь   </t>
  </si>
  <si>
    <t>Дергунов В.Г. ВК</t>
  </si>
  <si>
    <t>Мужчины</t>
  </si>
  <si>
    <t>весовая категория 63 кг</t>
  </si>
  <si>
    <t>весовая категория 68 кг</t>
  </si>
  <si>
    <t>весовая категория 73 кг</t>
  </si>
  <si>
    <t>весовая категория 78 кг</t>
  </si>
  <si>
    <t>весовая категория 85 кг</t>
  </si>
  <si>
    <t>весовая категория 95 кг</t>
  </si>
  <si>
    <t>весовая категория 95 + кг</t>
  </si>
  <si>
    <t>рывок</t>
  </si>
  <si>
    <t>весовая категория 58 кг</t>
  </si>
  <si>
    <t>Сумма</t>
  </si>
  <si>
    <r>
      <t>Вес гирь: 12-14-16-20-24</t>
    </r>
    <r>
      <rPr>
        <sz val="10"/>
        <color rgb="FF000000"/>
        <rFont val="Calibri"/>
        <family val="2"/>
        <charset val="204"/>
      </rPr>
      <t xml:space="preserve"> кг</t>
    </r>
  </si>
  <si>
    <r>
      <rPr>
        <i/>
        <sz val="11"/>
        <rFont val="Times New Roman"/>
        <family val="1"/>
        <charset val="204"/>
      </rPr>
      <t xml:space="preserve">(коэфф)  </t>
    </r>
    <r>
      <rPr>
        <sz val="11"/>
        <rFont val="Times New Roman"/>
        <family val="1"/>
        <charset val="204"/>
      </rPr>
      <t>1 : 2 : 3 : 5 : 9</t>
    </r>
  </si>
  <si>
    <t>весовая категория 68 + кг</t>
  </si>
  <si>
    <t>Тумайкин Иван</t>
  </si>
  <si>
    <t>Список судей</t>
  </si>
  <si>
    <t>№ п/п</t>
  </si>
  <si>
    <t>Ф.И.О.</t>
  </si>
  <si>
    <t>категория</t>
  </si>
  <si>
    <t>должность при судействе</t>
  </si>
  <si>
    <t>дни судейства</t>
  </si>
  <si>
    <t>Оценка за судейство</t>
  </si>
  <si>
    <t>Лесных Павел</t>
  </si>
  <si>
    <t>ВК</t>
  </si>
  <si>
    <t>гл. судья</t>
  </si>
  <si>
    <t>Дергунов Владимир</t>
  </si>
  <si>
    <t>гл. секретарь</t>
  </si>
  <si>
    <t>2 кат</t>
  </si>
  <si>
    <t>судья при участниках</t>
  </si>
  <si>
    <t>судья на помосте</t>
  </si>
  <si>
    <t>Ковалёв Константин</t>
  </si>
  <si>
    <t>1 кат</t>
  </si>
  <si>
    <t>Белан Виолетта</t>
  </si>
  <si>
    <t>Катаев Игорь</t>
  </si>
  <si>
    <t>гл. судья                                 Лесных П.А.</t>
  </si>
  <si>
    <t>ком очки</t>
  </si>
  <si>
    <t>хорошо</t>
  </si>
  <si>
    <t>Дергунов В.Г.</t>
  </si>
  <si>
    <t>Кашкаров Артур</t>
  </si>
  <si>
    <t>Савина Полина</t>
  </si>
  <si>
    <t>б/р</t>
  </si>
  <si>
    <t>Бескишкин Владимир</t>
  </si>
  <si>
    <t>Чернов Дмитрий</t>
  </si>
  <si>
    <t>Бартули Роман</t>
  </si>
  <si>
    <t>I</t>
  </si>
  <si>
    <t>Кудинов Вячеслав</t>
  </si>
  <si>
    <t>Филиал СГУПС</t>
  </si>
  <si>
    <t>Белова Н.Ю.</t>
  </si>
  <si>
    <t>Маркова Анна</t>
  </si>
  <si>
    <t>Пожидаев В.В</t>
  </si>
  <si>
    <t>Масленников Максим</t>
  </si>
  <si>
    <t>Галкина Юлия</t>
  </si>
  <si>
    <t>СК «Университет»</t>
  </si>
  <si>
    <t>Алпеев П.Н.</t>
  </si>
  <si>
    <t>Гордунов Александр</t>
  </si>
  <si>
    <t>Жданов Евгений</t>
  </si>
  <si>
    <t>Верстунин Арсений</t>
  </si>
  <si>
    <t>Анисимов Иван</t>
  </si>
  <si>
    <t>кмс</t>
  </si>
  <si>
    <t>Закревский Илья</t>
  </si>
  <si>
    <t>Крылов Матвей</t>
  </si>
  <si>
    <t>Соловьев С.С.</t>
  </si>
  <si>
    <t>Сибиряк</t>
  </si>
  <si>
    <t>Ломейко Станислав</t>
  </si>
  <si>
    <t>Соловьев Сергей</t>
  </si>
  <si>
    <t>МСМК </t>
  </si>
  <si>
    <t>Козлов Дмитрий</t>
  </si>
  <si>
    <t>Вертинская Анна</t>
  </si>
  <si>
    <t>Гелевера Жанна</t>
  </si>
  <si>
    <t>Андросова Марина</t>
  </si>
  <si>
    <t>Кудинова Ольга</t>
  </si>
  <si>
    <t>Иванов Владислав</t>
  </si>
  <si>
    <t>б/к</t>
  </si>
  <si>
    <t>Филимонова В.О. 1 кат.</t>
  </si>
  <si>
    <t>Залесовский район</t>
  </si>
  <si>
    <t>Щекотов И.Г</t>
  </si>
  <si>
    <t xml:space="preserve">Водясов Никита </t>
  </si>
  <si>
    <t>Сальков Данил</t>
  </si>
  <si>
    <t>СК"АГАУ"</t>
  </si>
  <si>
    <t>Пожидаев В.В.</t>
  </si>
  <si>
    <t>Игнатенко Ольга</t>
  </si>
  <si>
    <t>Филимонова Виктория</t>
  </si>
  <si>
    <t>самостоятельно</t>
  </si>
  <si>
    <t xml:space="preserve">СШ " Олимп" </t>
  </si>
  <si>
    <t>СК"АГАУ", СШ"Олимп"</t>
  </si>
  <si>
    <t>Санников Матвей</t>
  </si>
  <si>
    <t>Подколзин Владимир</t>
  </si>
  <si>
    <t>Коробченко Денис</t>
  </si>
  <si>
    <t>Фуфачев Иван</t>
  </si>
  <si>
    <t>3 юн</t>
  </si>
  <si>
    <t>Пожидаев Владимир</t>
  </si>
  <si>
    <t>Бобровский Тимур</t>
  </si>
  <si>
    <t>Береснева Евгения</t>
  </si>
  <si>
    <t>Морданова Милана</t>
  </si>
  <si>
    <t xml:space="preserve">Носачев Влад </t>
  </si>
  <si>
    <t>СОЮЗ, Сибиряк</t>
  </si>
  <si>
    <t>Соловьёв С.С.</t>
  </si>
  <si>
    <t>СОЮЗ</t>
  </si>
  <si>
    <t>Заковряшин Иван</t>
  </si>
  <si>
    <t>Ломейко С.А.</t>
  </si>
  <si>
    <t>Никифоров Дмитрий</t>
  </si>
  <si>
    <t>Бахов С.А.</t>
  </si>
  <si>
    <t>Жидких Александр</t>
  </si>
  <si>
    <t>Козлова Анна</t>
  </si>
  <si>
    <t>СШ " Олимп", Филиал СГУПС</t>
  </si>
  <si>
    <t>СГС "Былина"г.Бийск</t>
  </si>
  <si>
    <t>Рябченко А.В.</t>
  </si>
  <si>
    <t>Котельников Алексей</t>
  </si>
  <si>
    <t>ЕКП 20.11</t>
  </si>
  <si>
    <t>02 ноября 2024 г. с. Новичиха</t>
  </si>
  <si>
    <t>СВОДНЫЙ ПРОТОКОЛ</t>
  </si>
  <si>
    <t>двоеброье</t>
  </si>
  <si>
    <t>место</t>
  </si>
  <si>
    <t>команда</t>
  </si>
  <si>
    <t>резул</t>
  </si>
  <si>
    <t>95+</t>
  </si>
  <si>
    <t>68+</t>
  </si>
  <si>
    <t>Кубок Алтайского края по гиревому спорту</t>
  </si>
  <si>
    <t>зачет по 7 (5+2 длинный цикл) лучшим результатам</t>
  </si>
  <si>
    <t>Длинный цикл</t>
  </si>
  <si>
    <t>Толчок по длинному циклу</t>
  </si>
  <si>
    <t>очки</t>
  </si>
  <si>
    <t>2ю</t>
  </si>
  <si>
    <t>1ю</t>
  </si>
  <si>
    <t xml:space="preserve">Гребенщиков Александр  </t>
  </si>
  <si>
    <t>Бреусов С.И., Десятов А.П.</t>
  </si>
  <si>
    <t>Кечайкин Дмитрий</t>
  </si>
  <si>
    <t>Камынин Алексей</t>
  </si>
  <si>
    <t>Ребрихинский район</t>
  </si>
  <si>
    <t>Белова Н.Ю., Пожидаев В.В.</t>
  </si>
  <si>
    <t>Гизатуллин Никита</t>
  </si>
  <si>
    <t>Филимонова В.О.</t>
  </si>
  <si>
    <t>Белан Владислав</t>
  </si>
  <si>
    <t>Красноперов Павел</t>
  </si>
  <si>
    <t>Высшее достижение                       Алтайскогок рая</t>
  </si>
  <si>
    <t xml:space="preserve">коэфф. </t>
  </si>
  <si>
    <t>Регламент времени - 12 мин.</t>
  </si>
  <si>
    <t>Эстафета толчок ДЦ</t>
  </si>
  <si>
    <t>мсмк</t>
  </si>
  <si>
    <t>мс</t>
  </si>
  <si>
    <t>III</t>
  </si>
  <si>
    <t xml:space="preserve">КОМАНДА : </t>
  </si>
  <si>
    <t>Этап</t>
  </si>
  <si>
    <t>Собств. вес</t>
  </si>
  <si>
    <t>Результат участника</t>
  </si>
  <si>
    <t xml:space="preserve">Рез-т команды </t>
  </si>
  <si>
    <t xml:space="preserve">Вып. Разряд </t>
  </si>
  <si>
    <t xml:space="preserve">Общий вес команды   </t>
  </si>
  <si>
    <r>
      <t>Вес гирь: 12</t>
    </r>
    <r>
      <rPr>
        <sz val="11"/>
        <color rgb="FF000000"/>
        <rFont val="Calibri"/>
        <family val="2"/>
        <charset val="204"/>
      </rPr>
      <t xml:space="preserve"> кг</t>
    </r>
  </si>
  <si>
    <r>
      <t xml:space="preserve">Вес гирь: 24 </t>
    </r>
    <r>
      <rPr>
        <sz val="11"/>
        <color rgb="FF000000"/>
        <rFont val="Calibri"/>
        <family val="2"/>
        <charset val="204"/>
      </rPr>
      <t>кг</t>
    </r>
  </si>
  <si>
    <t>Русанов Роман</t>
  </si>
  <si>
    <t>Хабарский район</t>
  </si>
  <si>
    <t>Заволокин С.Н.</t>
  </si>
  <si>
    <t>Исскуство гири</t>
  </si>
  <si>
    <t>Платонов С.С.</t>
  </si>
  <si>
    <t>СК "АГАУ"</t>
  </si>
  <si>
    <t>Берген Алена</t>
  </si>
  <si>
    <t>Платонова Ю.Г.</t>
  </si>
  <si>
    <t>3ю</t>
  </si>
  <si>
    <t>3ю+</t>
  </si>
  <si>
    <t>1ю+</t>
  </si>
  <si>
    <t>2ю+</t>
  </si>
  <si>
    <t>Куравлев Юрий</t>
  </si>
  <si>
    <t>Баркова Елена</t>
  </si>
  <si>
    <t>Суслопарова Карина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</si>
</sst>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6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" fillId="0" borderId="0"/>
  </cellStyleXfs>
  <cellXfs count="433"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 applyAlignme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19" fillId="3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2" fontId="21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14" fontId="24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4" fontId="24" fillId="0" borderId="16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1" fillId="3" borderId="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4" fontId="24" fillId="0" borderId="2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left" vertical="center"/>
    </xf>
    <xf numFmtId="0" fontId="18" fillId="0" borderId="37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" fontId="28" fillId="0" borderId="32" xfId="0" applyNumberFormat="1" applyFont="1" applyBorder="1" applyAlignment="1">
      <alignment horizontal="center" vertical="center"/>
    </xf>
    <xf numFmtId="1" fontId="31" fillId="2" borderId="42" xfId="0" applyNumberFormat="1" applyFont="1" applyFill="1" applyBorder="1" applyAlignment="1">
      <alignment horizontal="center" vertical="center"/>
    </xf>
    <xf numFmtId="1" fontId="32" fillId="2" borderId="43" xfId="0" applyNumberFormat="1" applyFont="1" applyFill="1" applyBorder="1" applyAlignment="1">
      <alignment horizontal="center" vertical="center"/>
    </xf>
    <xf numFmtId="1" fontId="32" fillId="2" borderId="21" xfId="0" applyNumberFormat="1" applyFont="1" applyFill="1" applyBorder="1" applyAlignment="1">
      <alignment horizontal="center" vertical="center"/>
    </xf>
    <xf numFmtId="1" fontId="32" fillId="2" borderId="42" xfId="0" applyNumberFormat="1" applyFont="1" applyFill="1" applyBorder="1" applyAlignment="1">
      <alignment horizontal="center" vertical="center"/>
    </xf>
    <xf numFmtId="1" fontId="32" fillId="2" borderId="41" xfId="0" applyNumberFormat="1" applyFont="1" applyFill="1" applyBorder="1" applyAlignment="1">
      <alignment horizontal="center" vertical="center"/>
    </xf>
    <xf numFmtId="0" fontId="32" fillId="2" borderId="21" xfId="0" applyNumberFormat="1" applyFont="1" applyFill="1" applyBorder="1" applyAlignment="1">
      <alignment horizontal="center" vertical="center"/>
    </xf>
    <xf numFmtId="1" fontId="31" fillId="2" borderId="21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" fontId="31" fillId="2" borderId="33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2" fillId="2" borderId="23" xfId="0" applyNumberFormat="1" applyFont="1" applyFill="1" applyBorder="1" applyAlignment="1">
      <alignment horizontal="center" vertical="center"/>
    </xf>
    <xf numFmtId="1" fontId="32" fillId="2" borderId="44" xfId="0" applyNumberFormat="1" applyFont="1" applyFill="1" applyBorder="1" applyAlignment="1">
      <alignment horizontal="center" vertical="center"/>
    </xf>
    <xf numFmtId="1" fontId="31" fillId="2" borderId="44" xfId="0" applyNumberFormat="1" applyFont="1" applyFill="1" applyBorder="1" applyAlignment="1">
      <alignment horizontal="center" vertical="center"/>
    </xf>
    <xf numFmtId="1" fontId="31" fillId="2" borderId="23" xfId="0" applyNumberFormat="1" applyFont="1" applyFill="1" applyBorder="1" applyAlignment="1">
      <alignment horizontal="center" vertical="center"/>
    </xf>
    <xf numFmtId="1" fontId="31" fillId="2" borderId="8" xfId="0" applyNumberFormat="1" applyFont="1" applyFill="1" applyBorder="1" applyAlignment="1">
      <alignment horizontal="center" vertical="center"/>
    </xf>
    <xf numFmtId="0" fontId="31" fillId="2" borderId="23" xfId="0" applyNumberFormat="1" applyFont="1" applyFill="1" applyBorder="1" applyAlignment="1">
      <alignment horizontal="center" vertical="center"/>
    </xf>
    <xf numFmtId="1" fontId="32" fillId="2" borderId="26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" fontId="32" fillId="2" borderId="48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22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32" fillId="2" borderId="22" xfId="0" applyNumberFormat="1" applyFont="1" applyFill="1" applyBorder="1" applyAlignment="1">
      <alignment horizontal="center" vertical="center"/>
    </xf>
    <xf numFmtId="1" fontId="32" fillId="2" borderId="4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3" borderId="30" xfId="0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vertical="center"/>
    </xf>
    <xf numFmtId="0" fontId="35" fillId="6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/>
    <xf numFmtId="0" fontId="4" fillId="0" borderId="0" xfId="2" applyFont="1"/>
    <xf numFmtId="0" fontId="7" fillId="0" borderId="0" xfId="3"/>
    <xf numFmtId="0" fontId="6" fillId="0" borderId="0" xfId="4"/>
    <xf numFmtId="0" fontId="18" fillId="0" borderId="27" xfId="5" applyFont="1" applyBorder="1" applyAlignment="1">
      <alignment horizontal="center" vertical="center"/>
    </xf>
    <xf numFmtId="0" fontId="36" fillId="0" borderId="28" xfId="2" applyFont="1" applyBorder="1" applyAlignment="1">
      <alignment horizontal="center" vertical="center" wrapText="1"/>
    </xf>
    <xf numFmtId="0" fontId="4" fillId="0" borderId="51" xfId="6" applyFont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/>
    </xf>
    <xf numFmtId="0" fontId="3" fillId="0" borderId="41" xfId="6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3" xfId="3" applyFont="1" applyBorder="1" applyAlignment="1">
      <alignment vertical="center"/>
    </xf>
    <xf numFmtId="0" fontId="38" fillId="0" borderId="52" xfId="4" applyFont="1" applyBorder="1" applyAlignment="1">
      <alignment vertical="center"/>
    </xf>
    <xf numFmtId="0" fontId="4" fillId="0" borderId="8" xfId="6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4" fillId="0" borderId="10" xfId="3" applyFont="1" applyBorder="1" applyAlignment="1">
      <alignment vertical="center"/>
    </xf>
    <xf numFmtId="0" fontId="38" fillId="0" borderId="53" xfId="4" applyFont="1" applyBorder="1" applyAlignment="1">
      <alignment vertical="center"/>
    </xf>
    <xf numFmtId="0" fontId="3" fillId="0" borderId="12" xfId="6" applyFont="1" applyBorder="1" applyAlignment="1">
      <alignment horizontal="center" vertical="center" shrinkToFit="1"/>
    </xf>
    <xf numFmtId="0" fontId="4" fillId="0" borderId="50" xfId="6" applyFont="1" applyBorder="1" applyAlignment="1">
      <alignment horizontal="center" vertical="center"/>
    </xf>
    <xf numFmtId="0" fontId="3" fillId="0" borderId="50" xfId="6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49" xfId="3" applyFont="1" applyBorder="1" applyAlignment="1">
      <alignment vertical="center"/>
    </xf>
    <xf numFmtId="0" fontId="38" fillId="0" borderId="54" xfId="4" applyFont="1" applyBorder="1" applyAlignment="1">
      <alignment vertical="center"/>
    </xf>
    <xf numFmtId="0" fontId="38" fillId="0" borderId="0" xfId="4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2" fontId="8" fillId="0" borderId="55" xfId="2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8" fillId="0" borderId="55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3" fillId="0" borderId="51" xfId="6" applyFont="1" applyBorder="1" applyAlignment="1">
      <alignment horizontal="center" vertical="center"/>
    </xf>
    <xf numFmtId="0" fontId="3" fillId="0" borderId="43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49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2" fontId="21" fillId="3" borderId="8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5" xfId="0" applyNumberFormat="1" applyFont="1" applyFill="1" applyBorder="1" applyAlignment="1">
      <alignment horizontal="center" vertical="center"/>
    </xf>
    <xf numFmtId="1" fontId="32" fillId="2" borderId="58" xfId="0" applyNumberFormat="1" applyFont="1" applyFill="1" applyBorder="1" applyAlignment="1">
      <alignment horizontal="center" vertical="center"/>
    </xf>
    <xf numFmtId="1" fontId="32" fillId="2" borderId="30" xfId="0" applyNumberFormat="1" applyFont="1" applyFill="1" applyBorder="1" applyAlignment="1">
      <alignment horizontal="center" vertical="center"/>
    </xf>
    <xf numFmtId="0" fontId="32" fillId="2" borderId="58" xfId="0" applyNumberFormat="1" applyFont="1" applyFill="1" applyBorder="1" applyAlignment="1">
      <alignment horizontal="center" vertical="center"/>
    </xf>
    <xf numFmtId="1" fontId="32" fillId="2" borderId="46" xfId="0" applyNumberFormat="1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/>
    </xf>
    <xf numFmtId="1" fontId="32" fillId="2" borderId="40" xfId="0" applyNumberFormat="1" applyFont="1" applyFill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1" fontId="31" fillId="2" borderId="43" xfId="0" applyNumberFormat="1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/>
    </xf>
    <xf numFmtId="1" fontId="33" fillId="0" borderId="32" xfId="0" applyNumberFormat="1" applyFont="1" applyBorder="1" applyAlignment="1">
      <alignment horizontal="center" vertical="center"/>
    </xf>
    <xf numFmtId="1" fontId="31" fillId="2" borderId="57" xfId="0" applyNumberFormat="1" applyFont="1" applyFill="1" applyBorder="1" applyAlignment="1">
      <alignment horizontal="center" vertical="center"/>
    </xf>
    <xf numFmtId="1" fontId="31" fillId="2" borderId="5" xfId="0" applyNumberFormat="1" applyFont="1" applyFill="1" applyBorder="1" applyAlignment="1">
      <alignment horizontal="center" vertical="center"/>
    </xf>
    <xf numFmtId="0" fontId="31" fillId="2" borderId="58" xfId="0" applyNumberFormat="1" applyFont="1" applyFill="1" applyBorder="1" applyAlignment="1">
      <alignment horizontal="center" vertical="center"/>
    </xf>
    <xf numFmtId="1" fontId="31" fillId="2" borderId="58" xfId="0" applyNumberFormat="1" applyFont="1" applyFill="1" applyBorder="1" applyAlignment="1">
      <alignment horizontal="center" vertical="center"/>
    </xf>
    <xf numFmtId="1" fontId="31" fillId="2" borderId="48" xfId="0" applyNumberFormat="1" applyFont="1" applyFill="1" applyBorder="1" applyAlignment="1">
      <alignment horizontal="center" vertical="center"/>
    </xf>
    <xf numFmtId="1" fontId="31" fillId="2" borderId="49" xfId="0" applyNumberFormat="1" applyFont="1" applyFill="1" applyBorder="1" applyAlignment="1">
      <alignment horizontal="center" vertical="center"/>
    </xf>
    <xf numFmtId="0" fontId="31" fillId="2" borderId="22" xfId="0" applyNumberFormat="1" applyFont="1" applyFill="1" applyBorder="1" applyAlignment="1">
      <alignment horizontal="center" vertical="center"/>
    </xf>
    <xf numFmtId="1" fontId="31" fillId="2" borderId="22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 wrapText="1"/>
    </xf>
    <xf numFmtId="0" fontId="36" fillId="0" borderId="16" xfId="2" applyFont="1" applyBorder="1" applyAlignment="1">
      <alignment horizontal="center" vertical="center" wrapText="1"/>
    </xf>
    <xf numFmtId="0" fontId="21" fillId="0" borderId="4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/>
    </xf>
    <xf numFmtId="2" fontId="21" fillId="0" borderId="41" xfId="0" applyNumberFormat="1" applyFont="1" applyBorder="1" applyAlignment="1">
      <alignment horizontal="center" vertical="center"/>
    </xf>
    <xf numFmtId="0" fontId="21" fillId="3" borderId="41" xfId="0" applyFont="1" applyFill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2" fontId="21" fillId="0" borderId="50" xfId="0" applyNumberFormat="1" applyFont="1" applyBorder="1" applyAlignment="1">
      <alignment horizontal="center" vertical="center"/>
    </xf>
    <xf numFmtId="0" fontId="21" fillId="2" borderId="41" xfId="0" applyFont="1" applyFill="1" applyBorder="1" applyAlignment="1">
      <alignment vertical="center"/>
    </xf>
    <xf numFmtId="1" fontId="4" fillId="2" borderId="41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vertical="center"/>
    </xf>
    <xf numFmtId="0" fontId="21" fillId="0" borderId="5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" fontId="4" fillId="2" borderId="50" xfId="0" applyNumberFormat="1" applyFont="1" applyFill="1" applyBorder="1" applyAlignment="1">
      <alignment horizontal="center" vertical="center" wrapText="1"/>
    </xf>
    <xf numFmtId="2" fontId="4" fillId="2" borderId="50" xfId="0" applyNumberFormat="1" applyFont="1" applyFill="1" applyBorder="1" applyAlignment="1">
      <alignment horizontal="center" vertical="center" wrapText="1"/>
    </xf>
    <xf numFmtId="0" fontId="3" fillId="0" borderId="20" xfId="6" applyFont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1" fontId="21" fillId="2" borderId="41" xfId="0" applyNumberFormat="1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21" fillId="2" borderId="50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2" fontId="8" fillId="0" borderId="0" xfId="2" applyNumberFormat="1" applyFont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left" vertical="center"/>
    </xf>
    <xf numFmtId="1" fontId="4" fillId="2" borderId="50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52" xfId="4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53" xfId="4" applyFont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1" fillId="0" borderId="50" xfId="0" applyFont="1" applyBorder="1" applyAlignment="1">
      <alignment vertical="center"/>
    </xf>
    <xf numFmtId="0" fontId="4" fillId="3" borderId="50" xfId="0" applyFont="1" applyFill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/>
    </xf>
    <xf numFmtId="0" fontId="3" fillId="0" borderId="54" xfId="4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1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2" fontId="4" fillId="0" borderId="30" xfId="0" applyNumberFormat="1" applyFont="1" applyBorder="1" applyAlignment="1">
      <alignment horizontal="center" vertical="center"/>
    </xf>
    <xf numFmtId="0" fontId="3" fillId="0" borderId="56" xfId="4" applyFont="1" applyBorder="1" applyAlignment="1">
      <alignment vertical="center"/>
    </xf>
    <xf numFmtId="2" fontId="4" fillId="0" borderId="20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" fontId="21" fillId="2" borderId="50" xfId="0" applyNumberFormat="1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164" fontId="21" fillId="2" borderId="50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0" fontId="42" fillId="0" borderId="8" xfId="0" applyFont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0" borderId="23" xfId="0" applyFont="1" applyFill="1" applyBorder="1"/>
    <xf numFmtId="0" fontId="4" fillId="0" borderId="23" xfId="0" applyFont="1" applyFill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1" fontId="44" fillId="0" borderId="50" xfId="0" applyNumberFormat="1" applyFont="1" applyBorder="1" applyAlignment="1">
      <alignment horizontal="center" vertical="center"/>
    </xf>
    <xf numFmtId="1" fontId="4" fillId="3" borderId="50" xfId="0" applyNumberFormat="1" applyFont="1" applyFill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/>
    </xf>
    <xf numFmtId="0" fontId="4" fillId="0" borderId="22" xfId="0" applyFont="1" applyFill="1" applyBorder="1"/>
    <xf numFmtId="0" fontId="21" fillId="0" borderId="60" xfId="0" applyFont="1" applyBorder="1" applyAlignment="1">
      <alignment horizontal="center" vertical="center"/>
    </xf>
    <xf numFmtId="0" fontId="42" fillId="3" borderId="5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2" fontId="4" fillId="0" borderId="60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left" vertical="center"/>
    </xf>
    <xf numFmtId="2" fontId="4" fillId="2" borderId="50" xfId="0" applyNumberFormat="1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2" fontId="4" fillId="3" borderId="30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/>
    </xf>
    <xf numFmtId="0" fontId="4" fillId="0" borderId="22" xfId="0" applyFont="1" applyFill="1" applyBorder="1" applyAlignment="1">
      <alignment vertical="center"/>
    </xf>
    <xf numFmtId="49" fontId="42" fillId="2" borderId="50" xfId="0" applyNumberFormat="1" applyFont="1" applyFill="1" applyBorder="1" applyAlignment="1">
      <alignment horizontal="left" vertical="center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/>
    </xf>
    <xf numFmtId="164" fontId="4" fillId="2" borderId="50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vertical="center" wrapText="1"/>
    </xf>
    <xf numFmtId="0" fontId="21" fillId="0" borderId="60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1" fontId="4" fillId="2" borderId="41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2" fontId="41" fillId="0" borderId="8" xfId="0" applyNumberFormat="1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2" fontId="4" fillId="3" borderId="50" xfId="0" applyNumberFormat="1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2" fontId="41" fillId="0" borderId="8" xfId="0" applyNumberFormat="1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7" fillId="0" borderId="0" xfId="3" applyFont="1"/>
    <xf numFmtId="0" fontId="45" fillId="0" borderId="0" xfId="4" applyFont="1"/>
    <xf numFmtId="2" fontId="4" fillId="3" borderId="4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</cellXfs>
  <cellStyles count="8">
    <cellStyle name="Обычный" xfId="0" builtinId="0"/>
    <cellStyle name="Обычный 11 2" xfId="2"/>
    <cellStyle name="Обычный 2" xfId="3"/>
    <cellStyle name="Обычный 3" xfId="1"/>
    <cellStyle name="Обычный 4" xfId="7"/>
    <cellStyle name="Обычный 4 2" xfId="5"/>
    <cellStyle name="Обычный 6 2" xfId="6"/>
    <cellStyle name="Обычный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50800</xdr:rowOff>
    </xdr:from>
    <xdr:to>
      <xdr:col>2</xdr:col>
      <xdr:colOff>161925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6" y="50800"/>
          <a:ext cx="561974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169546</xdr:colOff>
      <xdr:row>0</xdr:row>
      <xdr:rowOff>36195</xdr:rowOff>
    </xdr:from>
    <xdr:to>
      <xdr:col>3</xdr:col>
      <xdr:colOff>466725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1" y="36195"/>
          <a:ext cx="668654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381000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80962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50800</xdr:rowOff>
    </xdr:from>
    <xdr:to>
      <xdr:col>2</xdr:col>
      <xdr:colOff>161925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6" y="50800"/>
          <a:ext cx="561974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169545</xdr:colOff>
      <xdr:row>0</xdr:row>
      <xdr:rowOff>36195</xdr:rowOff>
    </xdr:from>
    <xdr:to>
      <xdr:col>3</xdr:col>
      <xdr:colOff>113434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0" y="36195"/>
          <a:ext cx="640080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365125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75247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50800</xdr:rowOff>
    </xdr:from>
    <xdr:to>
      <xdr:col>2</xdr:col>
      <xdr:colOff>152399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5" y="50800"/>
          <a:ext cx="552449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169547</xdr:colOff>
      <xdr:row>0</xdr:row>
      <xdr:rowOff>36195</xdr:rowOff>
    </xdr:from>
    <xdr:to>
      <xdr:col>3</xdr:col>
      <xdr:colOff>312594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2" y="36195"/>
          <a:ext cx="687704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304800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73342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50800</xdr:rowOff>
    </xdr:from>
    <xdr:to>
      <xdr:col>2</xdr:col>
      <xdr:colOff>171450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5" y="50800"/>
          <a:ext cx="571500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169547</xdr:colOff>
      <xdr:row>0</xdr:row>
      <xdr:rowOff>36195</xdr:rowOff>
    </xdr:from>
    <xdr:to>
      <xdr:col>3</xdr:col>
      <xdr:colOff>485775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2" y="36195"/>
          <a:ext cx="687703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390525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819150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0</xdr:row>
      <xdr:rowOff>50800</xdr:rowOff>
    </xdr:from>
    <xdr:to>
      <xdr:col>2</xdr:col>
      <xdr:colOff>142874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4" y="50800"/>
          <a:ext cx="542925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169547</xdr:colOff>
      <xdr:row>0</xdr:row>
      <xdr:rowOff>36195</xdr:rowOff>
    </xdr:from>
    <xdr:to>
      <xdr:col>3</xdr:col>
      <xdr:colOff>438150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2" y="36195"/>
          <a:ext cx="640078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333375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762000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0</xdr:row>
      <xdr:rowOff>50800</xdr:rowOff>
    </xdr:from>
    <xdr:to>
      <xdr:col>2</xdr:col>
      <xdr:colOff>161925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4" y="50800"/>
          <a:ext cx="561976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169548</xdr:colOff>
      <xdr:row>0</xdr:row>
      <xdr:rowOff>36195</xdr:rowOff>
    </xdr:from>
    <xdr:to>
      <xdr:col>3</xdr:col>
      <xdr:colOff>495301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3" y="36195"/>
          <a:ext cx="697228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361950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79057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0</xdr:row>
      <xdr:rowOff>50800</xdr:rowOff>
    </xdr:from>
    <xdr:to>
      <xdr:col>2</xdr:col>
      <xdr:colOff>180975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4" y="50800"/>
          <a:ext cx="581026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169549</xdr:colOff>
      <xdr:row>0</xdr:row>
      <xdr:rowOff>36195</xdr:rowOff>
    </xdr:from>
    <xdr:to>
      <xdr:col>4</xdr:col>
      <xdr:colOff>1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4" y="36195"/>
          <a:ext cx="706752" cy="6076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27708</xdr:colOff>
      <xdr:row>0</xdr:row>
      <xdr:rowOff>62865</xdr:rowOff>
    </xdr:from>
    <xdr:to>
      <xdr:col>5</xdr:col>
      <xdr:colOff>409575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399" y="62865"/>
          <a:ext cx="783649" cy="59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0</xdr:row>
      <xdr:rowOff>50800</xdr:rowOff>
    </xdr:from>
    <xdr:to>
      <xdr:col>2</xdr:col>
      <xdr:colOff>153865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4591" y="50800"/>
          <a:ext cx="550986" cy="573161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169548</xdr:colOff>
      <xdr:row>0</xdr:row>
      <xdr:rowOff>36195</xdr:rowOff>
    </xdr:from>
    <xdr:to>
      <xdr:col>3</xdr:col>
      <xdr:colOff>424961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1260" y="36195"/>
          <a:ext cx="629086" cy="60110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410308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2110" y="62865"/>
          <a:ext cx="837467" cy="585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342898</xdr:colOff>
      <xdr:row>0</xdr:row>
      <xdr:rowOff>50800</xdr:rowOff>
    </xdr:from>
    <xdr:to>
      <xdr:col>2</xdr:col>
      <xdr:colOff>133349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3" y="50800"/>
          <a:ext cx="533401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169548</xdr:colOff>
      <xdr:row>0</xdr:row>
      <xdr:rowOff>36195</xdr:rowOff>
    </xdr:from>
    <xdr:to>
      <xdr:col>3</xdr:col>
      <xdr:colOff>476250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3" y="36195"/>
          <a:ext cx="678177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342900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77152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342898</xdr:colOff>
      <xdr:row>0</xdr:row>
      <xdr:rowOff>50800</xdr:rowOff>
    </xdr:from>
    <xdr:to>
      <xdr:col>2</xdr:col>
      <xdr:colOff>152400</xdr:colOff>
      <xdr:row>3</xdr:row>
      <xdr:rowOff>30480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95323" y="50800"/>
          <a:ext cx="552452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169548</xdr:colOff>
      <xdr:row>0</xdr:row>
      <xdr:rowOff>36195</xdr:rowOff>
    </xdr:from>
    <xdr:to>
      <xdr:col>4</xdr:col>
      <xdr:colOff>0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3" y="36195"/>
          <a:ext cx="706752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466725</xdr:colOff>
      <xdr:row>0</xdr:row>
      <xdr:rowOff>62865</xdr:rowOff>
    </xdr:from>
    <xdr:to>
      <xdr:col>5</xdr:col>
      <xdr:colOff>361950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62865"/>
          <a:ext cx="79057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41275</xdr:rowOff>
    </xdr:from>
    <xdr:to>
      <xdr:col>2</xdr:col>
      <xdr:colOff>161925</xdr:colOff>
      <xdr:row>3</xdr:row>
      <xdr:rowOff>20955</xdr:rowOff>
    </xdr:to>
    <xdr:pic>
      <xdr:nvPicPr>
        <xdr:cNvPr id="2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85800" y="41275"/>
          <a:ext cx="571500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3" name="Рисунок 2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2860" y="45720"/>
          <a:ext cx="65651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169548</xdr:colOff>
      <xdr:row>0</xdr:row>
      <xdr:rowOff>36195</xdr:rowOff>
    </xdr:from>
    <xdr:to>
      <xdr:col>3</xdr:col>
      <xdr:colOff>447675</xdr:colOff>
      <xdr:row>3</xdr:row>
      <xdr:rowOff>43815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4923" y="36195"/>
          <a:ext cx="649602" cy="6076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466726</xdr:colOff>
      <xdr:row>0</xdr:row>
      <xdr:rowOff>62865</xdr:rowOff>
    </xdr:from>
    <xdr:to>
      <xdr:col>5</xdr:col>
      <xdr:colOff>333376</xdr:colOff>
      <xdr:row>3</xdr:row>
      <xdr:rowOff>55245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6" y="62865"/>
          <a:ext cx="762000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68580</xdr:rowOff>
    </xdr:from>
    <xdr:to>
      <xdr:col>1</xdr:col>
      <xdr:colOff>611505</xdr:colOff>
      <xdr:row>3</xdr:row>
      <xdr:rowOff>182880</xdr:rowOff>
    </xdr:to>
    <xdr:pic>
      <xdr:nvPicPr>
        <xdr:cNvPr id="6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70560" y="68580"/>
          <a:ext cx="693420" cy="704850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0</xdr:colOff>
      <xdr:row>0</xdr:row>
      <xdr:rowOff>68580</xdr:rowOff>
    </xdr:from>
    <xdr:to>
      <xdr:col>1</xdr:col>
      <xdr:colOff>22860</xdr:colOff>
      <xdr:row>3</xdr:row>
      <xdr:rowOff>182880</xdr:rowOff>
    </xdr:to>
    <xdr:pic>
      <xdr:nvPicPr>
        <xdr:cNvPr id="7" name="Рисунок 6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68580"/>
          <a:ext cx="632460" cy="704850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800100</xdr:colOff>
      <xdr:row>0</xdr:row>
      <xdr:rowOff>53340</xdr:rowOff>
    </xdr:from>
    <xdr:to>
      <xdr:col>1</xdr:col>
      <xdr:colOff>803910</xdr:colOff>
      <xdr:row>3</xdr:row>
      <xdr:rowOff>175260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9700" y="53340"/>
          <a:ext cx="746760" cy="7124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1335405</xdr:colOff>
      <xdr:row>0</xdr:row>
      <xdr:rowOff>72390</xdr:rowOff>
    </xdr:from>
    <xdr:to>
      <xdr:col>2</xdr:col>
      <xdr:colOff>389254</xdr:colOff>
      <xdr:row>3</xdr:row>
      <xdr:rowOff>148590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5005" y="72390"/>
          <a:ext cx="60642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0</xdr:row>
      <xdr:rowOff>76201</xdr:rowOff>
    </xdr:from>
    <xdr:to>
      <xdr:col>1</xdr:col>
      <xdr:colOff>1304925</xdr:colOff>
      <xdr:row>3</xdr:row>
      <xdr:rowOff>180975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7775" y="76201"/>
          <a:ext cx="666750" cy="69532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</xdr:row>
      <xdr:rowOff>2198</xdr:rowOff>
    </xdr:from>
    <xdr:to>
      <xdr:col>1</xdr:col>
      <xdr:colOff>1038225</xdr:colOff>
      <xdr:row>5</xdr:row>
      <xdr:rowOff>28575</xdr:rowOff>
    </xdr:to>
    <xdr:pic>
      <xdr:nvPicPr>
        <xdr:cNvPr id="8" name="Slid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9412" t="27425" r="29412" b="25561"/>
        <a:stretch>
          <a:fillRect/>
        </a:stretch>
      </xdr:blipFill>
      <xdr:spPr>
        <a:xfrm>
          <a:off x="676275" y="383198"/>
          <a:ext cx="581025" cy="607402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26181</xdr:colOff>
      <xdr:row>2</xdr:row>
      <xdr:rowOff>4298</xdr:rowOff>
    </xdr:from>
    <xdr:to>
      <xdr:col>1</xdr:col>
      <xdr:colOff>419100</xdr:colOff>
      <xdr:row>5</xdr:row>
      <xdr:rowOff>14458</xdr:rowOff>
    </xdr:to>
    <xdr:pic>
      <xdr:nvPicPr>
        <xdr:cNvPr id="9" name="Рисунок 8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6181" y="385298"/>
          <a:ext cx="611994" cy="59118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820615</xdr:colOff>
      <xdr:row>1</xdr:row>
      <xdr:rowOff>105508</xdr:rowOff>
    </xdr:from>
    <xdr:to>
      <xdr:col>1</xdr:col>
      <xdr:colOff>823546</xdr:colOff>
      <xdr:row>4</xdr:row>
      <xdr:rowOff>170717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9690" y="296008"/>
          <a:ext cx="2931" cy="6462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1389185</xdr:colOff>
      <xdr:row>2</xdr:row>
      <xdr:rowOff>0</xdr:rowOff>
    </xdr:from>
    <xdr:to>
      <xdr:col>1</xdr:col>
      <xdr:colOff>1390651</xdr:colOff>
      <xdr:row>4</xdr:row>
      <xdr:rowOff>174381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8260" y="381000"/>
          <a:ext cx="1466" cy="564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971551</xdr:colOff>
      <xdr:row>1</xdr:row>
      <xdr:rowOff>171450</xdr:rowOff>
    </xdr:from>
    <xdr:to>
      <xdr:col>1</xdr:col>
      <xdr:colOff>971551</xdr:colOff>
      <xdr:row>5</xdr:row>
      <xdr:rowOff>19050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90626" y="361950"/>
          <a:ext cx="590550" cy="619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1638300</xdr:colOff>
      <xdr:row>1</xdr:row>
      <xdr:rowOff>180975</xdr:rowOff>
    </xdr:from>
    <xdr:to>
      <xdr:col>3</xdr:col>
      <xdr:colOff>66675</xdr:colOff>
      <xdr:row>4</xdr:row>
      <xdr:rowOff>177511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57375" y="371475"/>
          <a:ext cx="581025" cy="577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1057275</xdr:colOff>
      <xdr:row>1</xdr:row>
      <xdr:rowOff>180975</xdr:rowOff>
    </xdr:from>
    <xdr:to>
      <xdr:col>1</xdr:col>
      <xdr:colOff>1619250</xdr:colOff>
      <xdr:row>5</xdr:row>
      <xdr:rowOff>28575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371475"/>
          <a:ext cx="561975" cy="619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</xdr:colOff>
      <xdr:row>0</xdr:row>
      <xdr:rowOff>34925</xdr:rowOff>
    </xdr:from>
    <xdr:to>
      <xdr:col>1</xdr:col>
      <xdr:colOff>388385</xdr:colOff>
      <xdr:row>3</xdr:row>
      <xdr:rowOff>34925</xdr:rowOff>
    </xdr:to>
    <xdr:pic>
      <xdr:nvPicPr>
        <xdr:cNvPr id="2" name="Рисунок 1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05" y="34925"/>
          <a:ext cx="713505" cy="71437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477982</xdr:colOff>
      <xdr:row>0</xdr:row>
      <xdr:rowOff>41563</xdr:rowOff>
    </xdr:from>
    <xdr:to>
      <xdr:col>2</xdr:col>
      <xdr:colOff>303068</xdr:colOff>
      <xdr:row>3</xdr:row>
      <xdr:rowOff>19049</xdr:rowOff>
    </xdr:to>
    <xdr:pic>
      <xdr:nvPicPr>
        <xdr:cNvPr id="4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830407" y="41563"/>
          <a:ext cx="568036" cy="577561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2</xdr:col>
      <xdr:colOff>374939</xdr:colOff>
      <xdr:row>0</xdr:row>
      <xdr:rowOff>41564</xdr:rowOff>
    </xdr:from>
    <xdr:to>
      <xdr:col>3</xdr:col>
      <xdr:colOff>381000</xdr:colOff>
      <xdr:row>3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470314" y="41564"/>
          <a:ext cx="672811" cy="64423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400051</xdr:colOff>
      <xdr:row>0</xdr:row>
      <xdr:rowOff>67540</xdr:rowOff>
    </xdr:from>
    <xdr:to>
      <xdr:col>5</xdr:col>
      <xdr:colOff>51091</xdr:colOff>
      <xdr:row>3</xdr:row>
      <xdr:rowOff>45026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2176" y="67540"/>
          <a:ext cx="641640" cy="577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</xdr:colOff>
      <xdr:row>0</xdr:row>
      <xdr:rowOff>34925</xdr:rowOff>
    </xdr:from>
    <xdr:to>
      <xdr:col>1</xdr:col>
      <xdr:colOff>388385</xdr:colOff>
      <xdr:row>3</xdr:row>
      <xdr:rowOff>34925</xdr:rowOff>
    </xdr:to>
    <xdr:pic>
      <xdr:nvPicPr>
        <xdr:cNvPr id="2" name="Рисунок 1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05" y="34925"/>
          <a:ext cx="713505" cy="71437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477982</xdr:colOff>
      <xdr:row>0</xdr:row>
      <xdr:rowOff>41563</xdr:rowOff>
    </xdr:from>
    <xdr:to>
      <xdr:col>2</xdr:col>
      <xdr:colOff>303068</xdr:colOff>
      <xdr:row>3</xdr:row>
      <xdr:rowOff>38099</xdr:rowOff>
    </xdr:to>
    <xdr:pic>
      <xdr:nvPicPr>
        <xdr:cNvPr id="4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830407" y="41563"/>
          <a:ext cx="568036" cy="596611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2</xdr:col>
      <xdr:colOff>365414</xdr:colOff>
      <xdr:row>0</xdr:row>
      <xdr:rowOff>60614</xdr:rowOff>
    </xdr:from>
    <xdr:to>
      <xdr:col>3</xdr:col>
      <xdr:colOff>304800</xdr:colOff>
      <xdr:row>3</xdr:row>
      <xdr:rowOff>25110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460789" y="60614"/>
          <a:ext cx="606136" cy="56457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381000</xdr:colOff>
      <xdr:row>0</xdr:row>
      <xdr:rowOff>47625</xdr:rowOff>
    </xdr:from>
    <xdr:to>
      <xdr:col>5</xdr:col>
      <xdr:colOff>32040</xdr:colOff>
      <xdr:row>3</xdr:row>
      <xdr:rowOff>25111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43125" y="47625"/>
          <a:ext cx="641640" cy="577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7" zoomScale="110" zoomScaleNormal="110" workbookViewId="0">
      <selection activeCell="M21" sqref="M21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4.5703125" style="16" customWidth="1"/>
    <col min="9" max="9" width="4.140625" style="16" customWidth="1"/>
    <col min="10" max="10" width="6.42578125" style="16" customWidth="1"/>
    <col min="11" max="11" width="1" style="16" customWidth="1"/>
    <col min="12" max="12" width="5.85546875" style="16" customWidth="1"/>
    <col min="13" max="13" width="4.7109375" style="16" customWidth="1"/>
    <col min="14" max="14" width="5.85546875" style="35" customWidth="1"/>
    <col min="15" max="15" width="4" style="35" customWidth="1"/>
    <col min="16" max="16" width="7.140625" style="16" customWidth="1"/>
    <col min="17" max="17" width="7.85546875" style="16" customWidth="1"/>
    <col min="18" max="18" width="7.570312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5">
      <c r="A5" s="370" t="s">
        <v>4</v>
      </c>
      <c r="B5" s="371"/>
      <c r="C5" s="372"/>
      <c r="D5" s="380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35</v>
      </c>
      <c r="F9" s="376"/>
      <c r="G9" s="376"/>
      <c r="H9" s="376"/>
      <c r="I9" s="376"/>
      <c r="J9" s="2"/>
      <c r="K9" s="22"/>
      <c r="L9" s="21">
        <v>72</v>
      </c>
      <c r="M9" s="21">
        <v>56</v>
      </c>
      <c r="N9" s="21">
        <v>45</v>
      </c>
      <c r="O9" s="60"/>
      <c r="P9" s="25">
        <v>70</v>
      </c>
      <c r="Q9" s="25">
        <v>58</v>
      </c>
      <c r="R9" s="25">
        <v>46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37.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5" customHeight="1" x14ac:dyDescent="0.25">
      <c r="A13" s="243">
        <v>1</v>
      </c>
      <c r="B13" s="260" t="s">
        <v>118</v>
      </c>
      <c r="C13" s="231"/>
      <c r="D13" s="232">
        <v>2009</v>
      </c>
      <c r="E13" s="233">
        <v>1</v>
      </c>
      <c r="F13" s="226">
        <v>66.8</v>
      </c>
      <c r="G13" s="244" t="s">
        <v>116</v>
      </c>
      <c r="H13" s="245">
        <v>24</v>
      </c>
      <c r="I13" s="244">
        <v>4</v>
      </c>
      <c r="J13" s="246">
        <v>62</v>
      </c>
      <c r="K13" s="236"/>
      <c r="L13" s="225">
        <f>J13*I13</f>
        <v>248</v>
      </c>
      <c r="M13" s="247"/>
      <c r="N13" s="246">
        <v>2</v>
      </c>
      <c r="O13" s="247">
        <v>20</v>
      </c>
      <c r="P13" s="248" t="s">
        <v>82</v>
      </c>
      <c r="Q13" s="222"/>
      <c r="R13" s="24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15" customHeight="1" x14ac:dyDescent="0.25">
      <c r="A14" s="250">
        <v>2</v>
      </c>
      <c r="B14" s="261" t="s">
        <v>71</v>
      </c>
      <c r="C14" s="48"/>
      <c r="D14" s="67">
        <v>2005</v>
      </c>
      <c r="E14" s="67" t="s">
        <v>12</v>
      </c>
      <c r="F14" s="54">
        <v>63.1</v>
      </c>
      <c r="G14" s="67" t="s">
        <v>111</v>
      </c>
      <c r="H14" s="67">
        <v>24</v>
      </c>
      <c r="I14" s="46">
        <v>4</v>
      </c>
      <c r="J14" s="67">
        <v>36</v>
      </c>
      <c r="K14" s="46"/>
      <c r="L14" s="67">
        <f>J14*I14</f>
        <v>144</v>
      </c>
      <c r="M14" s="67"/>
      <c r="N14" s="46" t="s">
        <v>73</v>
      </c>
      <c r="O14" s="58">
        <v>18</v>
      </c>
      <c r="P14" s="91" t="s">
        <v>187</v>
      </c>
      <c r="Q14" s="38"/>
      <c r="R14" s="25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x14ac:dyDescent="0.25">
      <c r="A15" s="250">
        <v>3</v>
      </c>
      <c r="B15" s="261" t="s">
        <v>163</v>
      </c>
      <c r="C15" s="48"/>
      <c r="D15" s="67">
        <v>2006</v>
      </c>
      <c r="E15" s="67">
        <v>2</v>
      </c>
      <c r="F15" s="54">
        <v>66.2</v>
      </c>
      <c r="G15" s="67" t="s">
        <v>111</v>
      </c>
      <c r="H15" s="67">
        <v>20</v>
      </c>
      <c r="I15" s="46">
        <v>2</v>
      </c>
      <c r="J15" s="67">
        <v>52</v>
      </c>
      <c r="K15" s="46"/>
      <c r="L15" s="67">
        <f>J15*I15</f>
        <v>104</v>
      </c>
      <c r="M15" s="67"/>
      <c r="N15" s="46" t="s">
        <v>191</v>
      </c>
      <c r="O15" s="46">
        <v>16</v>
      </c>
      <c r="P15" s="91" t="s">
        <v>164</v>
      </c>
      <c r="Q15" s="38"/>
      <c r="R15" s="25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15" customHeight="1" x14ac:dyDescent="0.25">
      <c r="A16" s="250">
        <v>4</v>
      </c>
      <c r="B16" s="262" t="s">
        <v>89</v>
      </c>
      <c r="C16" s="48"/>
      <c r="D16" s="45">
        <v>2003</v>
      </c>
      <c r="E16" s="45" t="s">
        <v>73</v>
      </c>
      <c r="F16" s="54">
        <v>68</v>
      </c>
      <c r="G16" s="45" t="s">
        <v>85</v>
      </c>
      <c r="H16" s="45">
        <v>20</v>
      </c>
      <c r="I16" s="46">
        <v>2</v>
      </c>
      <c r="J16" s="45">
        <v>46</v>
      </c>
      <c r="K16" s="45"/>
      <c r="L16" s="67">
        <f>J16*I16</f>
        <v>92</v>
      </c>
      <c r="M16" s="45"/>
      <c r="N16" s="45" t="s">
        <v>192</v>
      </c>
      <c r="O16" s="46">
        <v>15</v>
      </c>
      <c r="P16" s="48" t="s">
        <v>86</v>
      </c>
      <c r="Q16" s="201"/>
      <c r="R16" s="251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ht="15" customHeight="1" thickBot="1" x14ac:dyDescent="0.3">
      <c r="A17" s="252">
        <v>5</v>
      </c>
      <c r="B17" s="268" t="s">
        <v>124</v>
      </c>
      <c r="C17" s="253"/>
      <c r="D17" s="237">
        <v>2009</v>
      </c>
      <c r="E17" s="254" t="s">
        <v>155</v>
      </c>
      <c r="F17" s="230">
        <v>64.400000000000006</v>
      </c>
      <c r="G17" s="267" t="s">
        <v>116</v>
      </c>
      <c r="H17" s="255">
        <v>16</v>
      </c>
      <c r="I17" s="267">
        <v>1</v>
      </c>
      <c r="J17" s="296">
        <v>45</v>
      </c>
      <c r="K17" s="235"/>
      <c r="L17" s="297">
        <f>J17*I17</f>
        <v>45</v>
      </c>
      <c r="M17" s="255"/>
      <c r="N17" s="298" t="s">
        <v>73</v>
      </c>
      <c r="O17" s="255">
        <v>14</v>
      </c>
      <c r="P17" s="299" t="s">
        <v>82</v>
      </c>
      <c r="Q17" s="228"/>
      <c r="R17" s="30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s="61" customFormat="1" ht="13.5" x14ac:dyDescent="0.25">
      <c r="A18" s="39" t="s">
        <v>27</v>
      </c>
      <c r="B18" s="26"/>
      <c r="C18" s="26"/>
      <c r="F18" s="26" t="s">
        <v>28</v>
      </c>
      <c r="H18" s="39" t="s">
        <v>29</v>
      </c>
      <c r="L18" s="40"/>
      <c r="M18" s="40"/>
      <c r="N18" s="26" t="s">
        <v>30</v>
      </c>
      <c r="O18" s="26"/>
    </row>
    <row r="19" spans="1:1024" s="61" customFormat="1" ht="13.5" x14ac:dyDescent="0.25">
      <c r="A19" s="39" t="s">
        <v>31</v>
      </c>
      <c r="B19" s="26"/>
      <c r="C19" s="26"/>
      <c r="F19" s="26" t="s">
        <v>32</v>
      </c>
      <c r="H19" s="39" t="s">
        <v>29</v>
      </c>
      <c r="L19" s="40"/>
      <c r="M19" s="40"/>
      <c r="N19" s="26" t="s">
        <v>106</v>
      </c>
      <c r="O19" s="26"/>
    </row>
    <row r="20" spans="1:1024" x14ac:dyDescent="0.25">
      <c r="A20" s="30"/>
      <c r="B20" s="31"/>
      <c r="C20" s="31"/>
      <c r="D20" s="32"/>
      <c r="E20" s="32"/>
      <c r="F20" s="32"/>
      <c r="G20" s="31"/>
      <c r="H20" s="33"/>
      <c r="I20" s="32"/>
      <c r="J20" s="32"/>
      <c r="K20" s="32"/>
      <c r="L20" s="32"/>
      <c r="N20" s="34"/>
      <c r="O20" s="34"/>
      <c r="P20" s="31"/>
      <c r="Q20" s="31"/>
      <c r="R20" s="3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</sheetData>
  <sortState ref="A13:R17">
    <sortCondition descending="1" ref="L13:L17"/>
  </sortState>
  <mergeCells count="23">
    <mergeCell ref="J11:J12"/>
    <mergeCell ref="L11:L12"/>
    <mergeCell ref="M11:M12"/>
    <mergeCell ref="N11:N12"/>
    <mergeCell ref="P11:R12"/>
    <mergeCell ref="K11:K12"/>
    <mergeCell ref="O11:O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N4"/>
    <mergeCell ref="A5:C6"/>
    <mergeCell ref="E6:N6"/>
    <mergeCell ref="A7:C7"/>
    <mergeCell ref="L7:R7"/>
    <mergeCell ref="D5:O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opLeftCell="A7" zoomScale="110" zoomScaleNormal="110" workbookViewId="0">
      <selection activeCell="P17" sqref="P17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10.5703125" style="16" customWidth="1"/>
    <col min="4" max="4" width="6.42578125" style="16" customWidth="1"/>
    <col min="5" max="5" width="5.85546875" style="16" customWidth="1"/>
    <col min="6" max="6" width="7" style="16" customWidth="1"/>
    <col min="7" max="7" width="20.5703125" style="16" customWidth="1"/>
    <col min="8" max="8" width="4.7109375" style="16" customWidth="1"/>
    <col min="9" max="9" width="3.85546875" style="16" customWidth="1"/>
    <col min="10" max="10" width="7.7109375" style="16" customWidth="1"/>
    <col min="11" max="11" width="1.5703125" style="16" customWidth="1"/>
    <col min="12" max="12" width="6" style="16" customWidth="1"/>
    <col min="13" max="13" width="4.85546875" style="16" customWidth="1"/>
    <col min="14" max="14" width="5.85546875" style="35" customWidth="1"/>
    <col min="15" max="15" width="4.28515625" style="35" customWidth="1"/>
    <col min="16" max="16" width="7.140625" style="16" customWidth="1"/>
    <col min="17" max="17" width="7.85546875" style="16" customWidth="1"/>
    <col min="18" max="18" width="7.710937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ht="15.75" x14ac:dyDescent="0.25">
      <c r="A5" s="370" t="s">
        <v>4</v>
      </c>
      <c r="B5" s="371"/>
      <c r="C5" s="372"/>
      <c r="D5" s="10"/>
      <c r="E5" s="1" t="s">
        <v>150</v>
      </c>
      <c r="F5" s="37"/>
      <c r="G5" s="37"/>
      <c r="H5" s="37"/>
      <c r="I5" s="37"/>
      <c r="J5" s="37"/>
      <c r="K5" s="37"/>
      <c r="L5" s="37"/>
      <c r="M5" s="37"/>
      <c r="N5" s="37"/>
      <c r="O5" s="56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34</v>
      </c>
      <c r="F9" s="376"/>
      <c r="G9" s="376"/>
      <c r="H9" s="376"/>
      <c r="I9" s="376"/>
      <c r="J9" s="2"/>
      <c r="K9" s="22"/>
      <c r="L9" s="21">
        <v>59</v>
      </c>
      <c r="M9" s="21">
        <v>44</v>
      </c>
      <c r="N9" s="21">
        <v>35</v>
      </c>
      <c r="O9" s="60"/>
      <c r="P9" s="25">
        <v>65</v>
      </c>
      <c r="Q9" s="25">
        <v>54</v>
      </c>
      <c r="R9" s="25">
        <v>43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36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5" customHeight="1" x14ac:dyDescent="0.25">
      <c r="A13" s="243">
        <v>1</v>
      </c>
      <c r="B13" s="285" t="s">
        <v>87</v>
      </c>
      <c r="C13" s="285"/>
      <c r="D13" s="304">
        <v>1997</v>
      </c>
      <c r="E13" s="304" t="s">
        <v>12</v>
      </c>
      <c r="F13" s="288">
        <v>58.4</v>
      </c>
      <c r="G13" s="304" t="s">
        <v>85</v>
      </c>
      <c r="H13" s="304">
        <v>24</v>
      </c>
      <c r="I13" s="305">
        <v>4</v>
      </c>
      <c r="J13" s="306">
        <v>65</v>
      </c>
      <c r="K13" s="306"/>
      <c r="L13" s="307">
        <f t="shared" ref="L13:L19" si="0">J13*I13</f>
        <v>260</v>
      </c>
      <c r="M13" s="306"/>
      <c r="N13" s="306">
        <v>1</v>
      </c>
      <c r="O13" s="305">
        <v>21</v>
      </c>
      <c r="P13" s="285" t="s">
        <v>86</v>
      </c>
      <c r="Q13" s="285"/>
      <c r="R13" s="24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15" customHeight="1" x14ac:dyDescent="0.2">
      <c r="A14" s="250">
        <v>2</v>
      </c>
      <c r="B14" s="263" t="s">
        <v>83</v>
      </c>
      <c r="C14" s="263"/>
      <c r="D14" s="51">
        <v>2003</v>
      </c>
      <c r="E14" s="29">
        <v>1</v>
      </c>
      <c r="F14" s="276">
        <v>62.8</v>
      </c>
      <c r="G14" s="68" t="s">
        <v>137</v>
      </c>
      <c r="H14" s="28">
        <v>24</v>
      </c>
      <c r="I14" s="135">
        <v>4</v>
      </c>
      <c r="J14" s="135">
        <v>52</v>
      </c>
      <c r="K14" s="301"/>
      <c r="L14" s="275">
        <f t="shared" si="0"/>
        <v>208</v>
      </c>
      <c r="M14" s="135"/>
      <c r="N14" s="135">
        <v>3</v>
      </c>
      <c r="O14" s="135">
        <v>18</v>
      </c>
      <c r="P14" s="303" t="s">
        <v>162</v>
      </c>
      <c r="Q14" s="262"/>
      <c r="R14" s="30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15" customHeight="1" x14ac:dyDescent="0.25">
      <c r="A15" s="250">
        <v>3</v>
      </c>
      <c r="B15" s="262" t="s">
        <v>88</v>
      </c>
      <c r="C15" s="262"/>
      <c r="D15" s="80">
        <v>2004</v>
      </c>
      <c r="E15" s="80" t="s">
        <v>73</v>
      </c>
      <c r="F15" s="276">
        <v>62.5</v>
      </c>
      <c r="G15" s="80" t="s">
        <v>85</v>
      </c>
      <c r="H15" s="80">
        <v>20</v>
      </c>
      <c r="I15" s="301">
        <v>2</v>
      </c>
      <c r="J15" s="302">
        <v>45</v>
      </c>
      <c r="K15" s="302"/>
      <c r="L15" s="275">
        <f t="shared" si="0"/>
        <v>90</v>
      </c>
      <c r="M15" s="302"/>
      <c r="N15" s="302" t="s">
        <v>192</v>
      </c>
      <c r="O15" s="301">
        <v>16</v>
      </c>
      <c r="P15" s="262" t="s">
        <v>86</v>
      </c>
      <c r="Q15" s="28"/>
      <c r="R15" s="309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15" customHeight="1" x14ac:dyDescent="0.2">
      <c r="A16" s="310">
        <v>4</v>
      </c>
      <c r="B16" s="262" t="s">
        <v>93</v>
      </c>
      <c r="C16" s="262"/>
      <c r="D16" s="47">
        <v>2006</v>
      </c>
      <c r="E16" s="47">
        <v>2</v>
      </c>
      <c r="F16" s="276">
        <v>59.8</v>
      </c>
      <c r="G16" s="47" t="s">
        <v>79</v>
      </c>
      <c r="H16" s="47">
        <v>16</v>
      </c>
      <c r="I16" s="301">
        <v>1</v>
      </c>
      <c r="J16" s="301">
        <v>73</v>
      </c>
      <c r="K16" s="301"/>
      <c r="L16" s="275">
        <f t="shared" si="0"/>
        <v>73</v>
      </c>
      <c r="M16" s="301"/>
      <c r="N16" s="301" t="s">
        <v>156</v>
      </c>
      <c r="O16" s="301">
        <v>15</v>
      </c>
      <c r="P16" s="262" t="s">
        <v>80</v>
      </c>
      <c r="Q16" s="186"/>
      <c r="R16" s="308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ht="15" customHeight="1" x14ac:dyDescent="0.25">
      <c r="A17" s="250">
        <v>5</v>
      </c>
      <c r="B17" s="263" t="s">
        <v>120</v>
      </c>
      <c r="C17" s="263"/>
      <c r="D17" s="51">
        <v>2012</v>
      </c>
      <c r="E17" s="29" t="s">
        <v>156</v>
      </c>
      <c r="F17" s="276">
        <v>57.5</v>
      </c>
      <c r="G17" s="28" t="s">
        <v>116</v>
      </c>
      <c r="H17" s="28">
        <v>16</v>
      </c>
      <c r="I17" s="135">
        <v>1</v>
      </c>
      <c r="J17" s="301">
        <v>68</v>
      </c>
      <c r="K17" s="301"/>
      <c r="L17" s="275">
        <f t="shared" si="0"/>
        <v>68</v>
      </c>
      <c r="M17" s="135"/>
      <c r="N17" s="135" t="s">
        <v>156</v>
      </c>
      <c r="O17" s="135">
        <v>14</v>
      </c>
      <c r="P17" s="50" t="s">
        <v>82</v>
      </c>
      <c r="Q17" s="262"/>
      <c r="R17" s="311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ht="15" customHeight="1" x14ac:dyDescent="0.2">
      <c r="A18" s="250">
        <v>6</v>
      </c>
      <c r="B18" s="263" t="s">
        <v>119</v>
      </c>
      <c r="C18" s="263"/>
      <c r="D18" s="51">
        <v>2010</v>
      </c>
      <c r="E18" s="29" t="s">
        <v>155</v>
      </c>
      <c r="F18" s="276">
        <v>52.8</v>
      </c>
      <c r="G18" s="28" t="s">
        <v>116</v>
      </c>
      <c r="H18" s="28">
        <v>16</v>
      </c>
      <c r="I18" s="135">
        <v>1</v>
      </c>
      <c r="J18" s="301">
        <v>65</v>
      </c>
      <c r="K18" s="301"/>
      <c r="L18" s="275">
        <f t="shared" si="0"/>
        <v>65</v>
      </c>
      <c r="M18" s="135"/>
      <c r="N18" s="135" t="s">
        <v>193</v>
      </c>
      <c r="O18" s="135">
        <v>13</v>
      </c>
      <c r="P18" s="50" t="s">
        <v>82</v>
      </c>
      <c r="Q18" s="262"/>
      <c r="R18" s="308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ht="15" customHeight="1" thickBot="1" x14ac:dyDescent="0.25">
      <c r="A19" s="312">
        <v>7</v>
      </c>
      <c r="B19" s="278" t="s">
        <v>165</v>
      </c>
      <c r="C19" s="279"/>
      <c r="D19" s="313">
        <v>2007</v>
      </c>
      <c r="E19" s="313" t="s">
        <v>73</v>
      </c>
      <c r="F19" s="282">
        <v>62.1</v>
      </c>
      <c r="G19" s="313" t="s">
        <v>111</v>
      </c>
      <c r="H19" s="313">
        <v>16</v>
      </c>
      <c r="I19" s="314">
        <v>1</v>
      </c>
      <c r="J19" s="315">
        <v>60</v>
      </c>
      <c r="K19" s="316"/>
      <c r="L19" s="313">
        <f t="shared" si="0"/>
        <v>60</v>
      </c>
      <c r="M19" s="315"/>
      <c r="N19" s="314" t="s">
        <v>194</v>
      </c>
      <c r="O19" s="316">
        <v>12</v>
      </c>
      <c r="P19" s="278" t="s">
        <v>70</v>
      </c>
      <c r="Q19" s="317"/>
      <c r="R19" s="318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s="61" customFormat="1" ht="13.5" x14ac:dyDescent="0.25">
      <c r="A20" s="39" t="s">
        <v>27</v>
      </c>
      <c r="B20" s="26"/>
      <c r="C20" s="26"/>
      <c r="F20" s="26" t="s">
        <v>28</v>
      </c>
      <c r="H20" s="39" t="s">
        <v>29</v>
      </c>
      <c r="L20" s="40"/>
      <c r="M20" s="40"/>
      <c r="N20" s="26" t="s">
        <v>30</v>
      </c>
      <c r="O20" s="26"/>
    </row>
    <row r="21" spans="1:1024" s="61" customFormat="1" ht="13.5" x14ac:dyDescent="0.25">
      <c r="A21" s="39" t="s">
        <v>31</v>
      </c>
      <c r="B21" s="26"/>
      <c r="C21" s="26"/>
      <c r="F21" s="26" t="s">
        <v>32</v>
      </c>
      <c r="H21" s="39" t="s">
        <v>29</v>
      </c>
      <c r="L21" s="40"/>
      <c r="M21" s="40"/>
      <c r="N21" s="26" t="s">
        <v>106</v>
      </c>
      <c r="O21" s="26"/>
    </row>
    <row r="22" spans="1:1024" x14ac:dyDescent="0.25">
      <c r="A22" s="30"/>
      <c r="B22" s="31"/>
      <c r="C22" s="31"/>
      <c r="D22" s="32"/>
      <c r="E22" s="32"/>
      <c r="F22" s="32"/>
      <c r="G22" s="31"/>
      <c r="H22" s="33"/>
      <c r="I22" s="32"/>
      <c r="J22" s="32"/>
      <c r="K22" s="32"/>
      <c r="L22" s="32"/>
      <c r="N22" s="34"/>
      <c r="O22" s="34"/>
      <c r="P22" s="31"/>
      <c r="Q22" s="31"/>
      <c r="R22" s="3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spans="1:1024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024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02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sortState ref="A13:R19">
    <sortCondition descending="1" ref="L13:L19"/>
  </sortState>
  <mergeCells count="22">
    <mergeCell ref="J11:J12"/>
    <mergeCell ref="L11:L12"/>
    <mergeCell ref="M11:M12"/>
    <mergeCell ref="N11:N12"/>
    <mergeCell ref="P11:R12"/>
    <mergeCell ref="K11:K12"/>
    <mergeCell ref="O11:O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N4"/>
    <mergeCell ref="A5:C6"/>
    <mergeCell ref="E6:N6"/>
    <mergeCell ref="A7:C7"/>
    <mergeCell ref="L7:R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7" zoomScale="110" zoomScaleNormal="110" workbookViewId="0">
      <selection activeCell="M11" sqref="M11:M12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8.1406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4.7109375" style="16" customWidth="1"/>
    <col min="9" max="9" width="4.28515625" style="16" customWidth="1"/>
    <col min="10" max="10" width="6.85546875" style="16" customWidth="1"/>
    <col min="11" max="11" width="1" style="16" customWidth="1"/>
    <col min="12" max="12" width="6" style="16" customWidth="1"/>
    <col min="13" max="13" width="5.140625" style="16" customWidth="1"/>
    <col min="14" max="14" width="5.85546875" style="35" customWidth="1"/>
    <col min="15" max="15" width="4.28515625" style="35" customWidth="1"/>
    <col min="16" max="16" width="7.140625" style="16" customWidth="1"/>
    <col min="17" max="17" width="7.85546875" style="16" customWidth="1"/>
    <col min="18" max="18" width="8.4257812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5">
      <c r="A5" s="370" t="s">
        <v>4</v>
      </c>
      <c r="B5" s="371"/>
      <c r="C5" s="372"/>
      <c r="D5" s="380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36</v>
      </c>
      <c r="F9" s="376"/>
      <c r="G9" s="376"/>
      <c r="H9" s="376"/>
      <c r="I9" s="376"/>
      <c r="J9" s="2"/>
      <c r="K9" s="22"/>
      <c r="L9" s="21">
        <v>76</v>
      </c>
      <c r="M9" s="21">
        <v>62</v>
      </c>
      <c r="N9" s="21">
        <v>48</v>
      </c>
      <c r="O9" s="60"/>
      <c r="P9" s="25">
        <v>74</v>
      </c>
      <c r="Q9" s="25">
        <v>62</v>
      </c>
      <c r="R9" s="25">
        <v>50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37.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x14ac:dyDescent="0.25">
      <c r="A13" s="243">
        <v>1</v>
      </c>
      <c r="B13" s="285" t="s">
        <v>90</v>
      </c>
      <c r="C13" s="285"/>
      <c r="D13" s="304">
        <v>2004</v>
      </c>
      <c r="E13" s="304" t="s">
        <v>73</v>
      </c>
      <c r="F13" s="288">
        <v>71</v>
      </c>
      <c r="G13" s="304" t="s">
        <v>85</v>
      </c>
      <c r="H13" s="304">
        <v>24</v>
      </c>
      <c r="I13" s="287">
        <v>4</v>
      </c>
      <c r="J13" s="304">
        <v>46</v>
      </c>
      <c r="K13" s="304"/>
      <c r="L13" s="307">
        <f>J13*I13</f>
        <v>184</v>
      </c>
      <c r="M13" s="304"/>
      <c r="N13" s="304" t="s">
        <v>73</v>
      </c>
      <c r="O13" s="287">
        <v>20</v>
      </c>
      <c r="P13" s="285" t="s">
        <v>86</v>
      </c>
      <c r="Q13" s="244"/>
      <c r="R13" s="32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x14ac:dyDescent="0.25">
      <c r="A14" s="250">
        <v>2</v>
      </c>
      <c r="B14" s="263" t="s">
        <v>140</v>
      </c>
      <c r="C14" s="262"/>
      <c r="D14" s="51">
        <v>1978</v>
      </c>
      <c r="E14" s="29" t="s">
        <v>11</v>
      </c>
      <c r="F14" s="276">
        <v>71.599999999999994</v>
      </c>
      <c r="G14" s="28" t="s">
        <v>138</v>
      </c>
      <c r="H14" s="28">
        <v>24</v>
      </c>
      <c r="I14" s="47">
        <v>4</v>
      </c>
      <c r="J14" s="28">
        <v>31</v>
      </c>
      <c r="K14" s="28"/>
      <c r="L14" s="275">
        <f>J14*I14</f>
        <v>124</v>
      </c>
      <c r="M14" s="28"/>
      <c r="N14" s="28" t="s">
        <v>73</v>
      </c>
      <c r="O14" s="47">
        <v>18</v>
      </c>
      <c r="P14" s="69" t="s">
        <v>139</v>
      </c>
      <c r="Q14" s="38"/>
      <c r="R14" s="25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x14ac:dyDescent="0.25">
      <c r="A15" s="250">
        <v>3</v>
      </c>
      <c r="B15" s="261" t="s">
        <v>110</v>
      </c>
      <c r="C15" s="262"/>
      <c r="D15" s="275">
        <v>2004</v>
      </c>
      <c r="E15" s="275" t="s">
        <v>73</v>
      </c>
      <c r="F15" s="276">
        <v>68.8</v>
      </c>
      <c r="G15" s="275" t="s">
        <v>111</v>
      </c>
      <c r="H15" s="275">
        <v>24</v>
      </c>
      <c r="I15" s="47">
        <v>4</v>
      </c>
      <c r="J15" s="275">
        <v>24</v>
      </c>
      <c r="K15" s="47"/>
      <c r="L15" s="275">
        <f>J15*I15</f>
        <v>96</v>
      </c>
      <c r="M15" s="275"/>
      <c r="N15" s="47" t="s">
        <v>73</v>
      </c>
      <c r="O15" s="47">
        <v>16</v>
      </c>
      <c r="P15" s="261" t="s">
        <v>70</v>
      </c>
      <c r="Q15" s="322"/>
      <c r="R15" s="30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15.75" thickBot="1" x14ac:dyDescent="0.3">
      <c r="A16" s="252">
        <v>4</v>
      </c>
      <c r="B16" s="279" t="s">
        <v>127</v>
      </c>
      <c r="C16" s="279"/>
      <c r="D16" s="323">
        <v>2000</v>
      </c>
      <c r="E16" s="323" t="s">
        <v>73</v>
      </c>
      <c r="F16" s="324">
        <v>71.8</v>
      </c>
      <c r="G16" s="323" t="s">
        <v>85</v>
      </c>
      <c r="H16" s="323">
        <v>16</v>
      </c>
      <c r="I16" s="325">
        <v>1</v>
      </c>
      <c r="J16" s="323">
        <v>60</v>
      </c>
      <c r="K16" s="323"/>
      <c r="L16" s="313">
        <f>J16*I16</f>
        <v>60</v>
      </c>
      <c r="M16" s="323"/>
      <c r="N16" s="323" t="s">
        <v>192</v>
      </c>
      <c r="O16" s="256">
        <v>15</v>
      </c>
      <c r="P16" s="279" t="s">
        <v>86</v>
      </c>
      <c r="Q16" s="258"/>
      <c r="R16" s="25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61" customFormat="1" ht="13.5" x14ac:dyDescent="0.25">
      <c r="A17" s="39" t="s">
        <v>27</v>
      </c>
      <c r="B17" s="26"/>
      <c r="C17" s="26"/>
      <c r="F17" s="26" t="s">
        <v>28</v>
      </c>
      <c r="H17" s="39" t="s">
        <v>29</v>
      </c>
      <c r="L17" s="40"/>
      <c r="M17" s="40"/>
      <c r="N17" s="26" t="s">
        <v>30</v>
      </c>
      <c r="O17" s="26"/>
    </row>
    <row r="18" spans="1:1024" s="61" customFormat="1" ht="13.5" x14ac:dyDescent="0.25">
      <c r="A18" s="39" t="s">
        <v>31</v>
      </c>
      <c r="B18" s="26"/>
      <c r="C18" s="26"/>
      <c r="F18" s="26" t="s">
        <v>32</v>
      </c>
      <c r="H18" s="39" t="s">
        <v>29</v>
      </c>
      <c r="L18" s="40"/>
      <c r="M18" s="40"/>
      <c r="N18" s="26" t="s">
        <v>106</v>
      </c>
      <c r="O18" s="26"/>
    </row>
    <row r="19" spans="1:1024" x14ac:dyDescent="0.25">
      <c r="A19" s="30"/>
      <c r="B19" s="31"/>
      <c r="C19" s="31"/>
      <c r="D19" s="32"/>
      <c r="E19" s="32"/>
      <c r="F19" s="32"/>
      <c r="G19" s="31"/>
      <c r="H19" s="33"/>
      <c r="I19" s="32"/>
      <c r="J19" s="32"/>
      <c r="K19" s="32"/>
      <c r="L19" s="32"/>
      <c r="N19" s="34"/>
      <c r="O19" s="34"/>
      <c r="P19" s="31"/>
      <c r="Q19" s="31"/>
      <c r="R19" s="3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</sheetData>
  <sortState ref="A13:R17">
    <sortCondition descending="1" ref="L13:L17"/>
  </sortState>
  <mergeCells count="23">
    <mergeCell ref="J11:J12"/>
    <mergeCell ref="L11:L12"/>
    <mergeCell ref="M11:M12"/>
    <mergeCell ref="N11:N12"/>
    <mergeCell ref="P11:R12"/>
    <mergeCell ref="K11:K12"/>
    <mergeCell ref="O11:O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N4"/>
    <mergeCell ref="A5:C6"/>
    <mergeCell ref="E6:N6"/>
    <mergeCell ref="A7:C7"/>
    <mergeCell ref="L7:R7"/>
    <mergeCell ref="D5:O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opLeftCell="A7" zoomScale="110" zoomScaleNormal="110" workbookViewId="0">
      <selection activeCell="M11" sqref="M11:M12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4.85546875" style="16" customWidth="1"/>
    <col min="9" max="9" width="4.7109375" style="16" customWidth="1"/>
    <col min="10" max="10" width="7.5703125" style="16" customWidth="1"/>
    <col min="11" max="11" width="1.140625" style="16" customWidth="1"/>
    <col min="12" max="12" width="5.85546875" style="16" customWidth="1"/>
    <col min="13" max="13" width="5.140625" style="16" customWidth="1"/>
    <col min="14" max="14" width="5.85546875" style="35" customWidth="1"/>
    <col min="15" max="15" width="4" style="35" customWidth="1"/>
    <col min="16" max="16" width="7.140625" style="16" customWidth="1"/>
    <col min="17" max="17" width="7.85546875" style="16" customWidth="1"/>
    <col min="18" max="18" width="7.710937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5">
      <c r="A5" s="370" t="s">
        <v>4</v>
      </c>
      <c r="B5" s="371"/>
      <c r="C5" s="372"/>
      <c r="D5" s="380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37</v>
      </c>
      <c r="F9" s="376"/>
      <c r="G9" s="376"/>
      <c r="H9" s="376"/>
      <c r="I9" s="376"/>
      <c r="J9" s="2"/>
      <c r="K9" s="22"/>
      <c r="L9" s="21">
        <v>79</v>
      </c>
      <c r="M9" s="21">
        <v>66</v>
      </c>
      <c r="N9" s="21">
        <v>52</v>
      </c>
      <c r="O9" s="60"/>
      <c r="P9" s="25">
        <v>82</v>
      </c>
      <c r="Q9" s="25">
        <v>69</v>
      </c>
      <c r="R9" s="25">
        <v>57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42.7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5" customHeight="1" x14ac:dyDescent="0.2">
      <c r="A13" s="243">
        <v>1</v>
      </c>
      <c r="B13" s="331" t="s">
        <v>183</v>
      </c>
      <c r="C13" s="285"/>
      <c r="D13" s="327">
        <v>1994</v>
      </c>
      <c r="E13" s="307">
        <v>1</v>
      </c>
      <c r="F13" s="326">
        <v>78</v>
      </c>
      <c r="G13" s="327" t="s">
        <v>184</v>
      </c>
      <c r="H13" s="327">
        <v>28</v>
      </c>
      <c r="I13" s="327">
        <v>6</v>
      </c>
      <c r="J13" s="287">
        <v>50</v>
      </c>
      <c r="K13" s="327"/>
      <c r="L13" s="307">
        <f>J13*I13</f>
        <v>300</v>
      </c>
      <c r="M13" s="327"/>
      <c r="N13" s="327" t="s">
        <v>73</v>
      </c>
      <c r="O13" s="287">
        <v>20</v>
      </c>
      <c r="P13" s="265" t="s">
        <v>185</v>
      </c>
      <c r="Q13" s="244"/>
      <c r="R13" s="32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x14ac:dyDescent="0.25">
      <c r="A14" s="250">
        <v>2</v>
      </c>
      <c r="B14" s="261" t="s">
        <v>104</v>
      </c>
      <c r="C14" s="262"/>
      <c r="D14" s="332">
        <v>1998</v>
      </c>
      <c r="E14" s="332">
        <v>1</v>
      </c>
      <c r="F14" s="276">
        <v>74.400000000000006</v>
      </c>
      <c r="G14" s="275" t="s">
        <v>95</v>
      </c>
      <c r="H14" s="332">
        <v>24</v>
      </c>
      <c r="I14" s="47">
        <v>4</v>
      </c>
      <c r="J14" s="332">
        <v>68</v>
      </c>
      <c r="K14" s="332"/>
      <c r="L14" s="275">
        <f>J14*I14</f>
        <v>272</v>
      </c>
      <c r="M14" s="275"/>
      <c r="N14" s="275">
        <v>3</v>
      </c>
      <c r="O14" s="47">
        <v>18</v>
      </c>
      <c r="P14" s="261" t="s">
        <v>94</v>
      </c>
      <c r="Q14" s="28"/>
      <c r="R14" s="328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15" customHeight="1" x14ac:dyDescent="0.25">
      <c r="A15" s="250">
        <v>3</v>
      </c>
      <c r="B15" s="289" t="s">
        <v>96</v>
      </c>
      <c r="C15" s="289"/>
      <c r="D15" s="87">
        <v>1961</v>
      </c>
      <c r="E15" s="87" t="s">
        <v>77</v>
      </c>
      <c r="F15" s="333">
        <v>78</v>
      </c>
      <c r="G15" s="87" t="s">
        <v>128</v>
      </c>
      <c r="H15" s="87">
        <v>16</v>
      </c>
      <c r="I15" s="87">
        <v>1</v>
      </c>
      <c r="J15" s="87">
        <v>97</v>
      </c>
      <c r="K15" s="87"/>
      <c r="L15" s="275">
        <f>J15*I15</f>
        <v>97</v>
      </c>
      <c r="M15" s="334"/>
      <c r="N15" s="87" t="s">
        <v>73</v>
      </c>
      <c r="O15" s="87">
        <v>16</v>
      </c>
      <c r="P15" s="289" t="s">
        <v>129</v>
      </c>
      <c r="Q15" s="289"/>
      <c r="R15" s="32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15.75" thickBot="1" x14ac:dyDescent="0.25">
      <c r="A16" s="252">
        <v>4</v>
      </c>
      <c r="B16" s="335" t="s">
        <v>157</v>
      </c>
      <c r="C16" s="279"/>
      <c r="D16" s="317">
        <v>2006</v>
      </c>
      <c r="E16" s="313" t="s">
        <v>73</v>
      </c>
      <c r="F16" s="330">
        <v>76.5</v>
      </c>
      <c r="G16" s="317" t="s">
        <v>138</v>
      </c>
      <c r="H16" s="317">
        <v>16</v>
      </c>
      <c r="I16" s="317">
        <v>1</v>
      </c>
      <c r="J16" s="256">
        <v>63</v>
      </c>
      <c r="K16" s="317"/>
      <c r="L16" s="313">
        <f>J16*I16</f>
        <v>63</v>
      </c>
      <c r="M16" s="317"/>
      <c r="N16" s="317" t="s">
        <v>73</v>
      </c>
      <c r="O16" s="256">
        <v>15</v>
      </c>
      <c r="P16" s="337" t="s">
        <v>158</v>
      </c>
      <c r="Q16" s="267"/>
      <c r="R16" s="336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64" customFormat="1" ht="13.5" x14ac:dyDescent="0.25">
      <c r="A17" s="62" t="s">
        <v>27</v>
      </c>
      <c r="B17" s="63"/>
      <c r="D17" s="65"/>
      <c r="E17" s="66"/>
      <c r="F17" s="26" t="s">
        <v>28</v>
      </c>
      <c r="G17" s="61"/>
      <c r="H17" s="39" t="s">
        <v>29</v>
      </c>
      <c r="I17" s="61"/>
      <c r="J17" s="61"/>
      <c r="K17" s="61"/>
      <c r="L17" s="40"/>
      <c r="M17" s="40"/>
      <c r="N17" s="26" t="s">
        <v>30</v>
      </c>
      <c r="O17" s="26"/>
      <c r="P17" s="61"/>
      <c r="Q17" s="61"/>
    </row>
    <row r="18" spans="1:1024" s="61" customFormat="1" ht="13.5" x14ac:dyDescent="0.25">
      <c r="A18" s="39" t="s">
        <v>31</v>
      </c>
      <c r="B18" s="26"/>
      <c r="C18" s="26"/>
      <c r="F18" s="26" t="s">
        <v>32</v>
      </c>
      <c r="H18" s="39" t="s">
        <v>29</v>
      </c>
      <c r="L18" s="40"/>
      <c r="M18" s="40"/>
      <c r="N18" s="26" t="s">
        <v>106</v>
      </c>
      <c r="O18" s="26"/>
    </row>
    <row r="19" spans="1:1024" x14ac:dyDescent="0.25">
      <c r="A19" s="30"/>
      <c r="B19" s="31"/>
      <c r="C19" s="31"/>
      <c r="D19" s="32"/>
      <c r="E19" s="32"/>
      <c r="F19" s="32"/>
      <c r="G19" s="31"/>
      <c r="H19" s="33"/>
      <c r="I19" s="32"/>
      <c r="J19" s="32"/>
      <c r="K19" s="32"/>
      <c r="L19" s="32"/>
      <c r="N19" s="34"/>
      <c r="O19" s="34"/>
      <c r="P19" s="31"/>
      <c r="Q19" s="31"/>
      <c r="R19" s="3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</sheetData>
  <sortState ref="A13:R16">
    <sortCondition descending="1" ref="L13:L16"/>
  </sortState>
  <mergeCells count="23">
    <mergeCell ref="J11:J12"/>
    <mergeCell ref="L11:L12"/>
    <mergeCell ref="M11:M12"/>
    <mergeCell ref="N11:N12"/>
    <mergeCell ref="P11:R12"/>
    <mergeCell ref="K11:K12"/>
    <mergeCell ref="O11:O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N4"/>
    <mergeCell ref="A5:C6"/>
    <mergeCell ref="E6:N6"/>
    <mergeCell ref="A7:C7"/>
    <mergeCell ref="L7:R7"/>
    <mergeCell ref="D5:O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opLeftCell="A5" zoomScale="110" zoomScaleNormal="110" workbookViewId="0">
      <selection activeCell="M11" sqref="M11:M12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5.140625" style="16" customWidth="1"/>
    <col min="9" max="9" width="4.5703125" style="16" customWidth="1"/>
    <col min="10" max="10" width="7.5703125" style="16" customWidth="1"/>
    <col min="11" max="11" width="1.42578125" style="16" customWidth="1"/>
    <col min="12" max="12" width="5.85546875" style="16" customWidth="1"/>
    <col min="13" max="13" width="5.140625" style="16" customWidth="1"/>
    <col min="14" max="14" width="5.28515625" style="35" customWidth="1"/>
    <col min="15" max="15" width="3.85546875" style="35" customWidth="1"/>
    <col min="16" max="16" width="7.140625" style="16" customWidth="1"/>
    <col min="17" max="17" width="7.85546875" style="16" customWidth="1"/>
    <col min="18" max="18" width="8.4257812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5">
      <c r="A5" s="370" t="s">
        <v>4</v>
      </c>
      <c r="B5" s="371"/>
      <c r="C5" s="372"/>
      <c r="D5" s="380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38</v>
      </c>
      <c r="F9" s="376"/>
      <c r="G9" s="376"/>
      <c r="H9" s="376"/>
      <c r="I9" s="376"/>
      <c r="J9" s="2"/>
      <c r="K9" s="22"/>
      <c r="L9" s="21">
        <v>82</v>
      </c>
      <c r="M9" s="21">
        <v>69</v>
      </c>
      <c r="N9" s="21">
        <v>55</v>
      </c>
      <c r="O9" s="60"/>
      <c r="P9" s="25">
        <v>85</v>
      </c>
      <c r="Q9" s="25">
        <v>73</v>
      </c>
      <c r="R9" s="25">
        <v>60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39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x14ac:dyDescent="0.25">
      <c r="A13" s="243">
        <v>1</v>
      </c>
      <c r="B13" s="340" t="s">
        <v>97</v>
      </c>
      <c r="C13" s="285"/>
      <c r="D13" s="341">
        <v>1991</v>
      </c>
      <c r="E13" s="307" t="s">
        <v>98</v>
      </c>
      <c r="F13" s="288">
        <v>83.1</v>
      </c>
      <c r="G13" s="307" t="s">
        <v>95</v>
      </c>
      <c r="H13" s="341">
        <v>24</v>
      </c>
      <c r="I13" s="287">
        <v>8</v>
      </c>
      <c r="J13" s="341">
        <v>90</v>
      </c>
      <c r="K13" s="341"/>
      <c r="L13" s="307">
        <f t="shared" ref="L13:L19" si="0">J13*I13</f>
        <v>720</v>
      </c>
      <c r="M13" s="307"/>
      <c r="N13" s="307">
        <v>1</v>
      </c>
      <c r="O13" s="287">
        <v>21</v>
      </c>
      <c r="P13" s="340" t="s">
        <v>134</v>
      </c>
      <c r="Q13" s="342"/>
      <c r="R13" s="24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x14ac:dyDescent="0.25">
      <c r="A14" s="250">
        <v>2</v>
      </c>
      <c r="B14" s="262" t="s">
        <v>160</v>
      </c>
      <c r="C14" s="262"/>
      <c r="D14" s="47">
        <v>1966</v>
      </c>
      <c r="E14" s="47" t="s">
        <v>12</v>
      </c>
      <c r="F14" s="276">
        <v>85</v>
      </c>
      <c r="G14" s="47" t="s">
        <v>161</v>
      </c>
      <c r="H14" s="47">
        <v>24</v>
      </c>
      <c r="I14" s="47">
        <v>4</v>
      </c>
      <c r="J14" s="47">
        <v>64</v>
      </c>
      <c r="K14" s="47"/>
      <c r="L14" s="275">
        <f t="shared" si="0"/>
        <v>256</v>
      </c>
      <c r="M14" s="47"/>
      <c r="N14" s="47">
        <v>3</v>
      </c>
      <c r="O14" s="47">
        <v>18</v>
      </c>
      <c r="P14" s="81" t="s">
        <v>115</v>
      </c>
      <c r="Q14" s="262"/>
      <c r="R14" s="31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x14ac:dyDescent="0.25">
      <c r="A15" s="250">
        <v>3</v>
      </c>
      <c r="B15" s="261" t="s">
        <v>109</v>
      </c>
      <c r="C15" s="262"/>
      <c r="D15" s="275">
        <v>2007</v>
      </c>
      <c r="E15" s="275" t="s">
        <v>73</v>
      </c>
      <c r="F15" s="276">
        <v>80.400000000000006</v>
      </c>
      <c r="G15" s="275" t="s">
        <v>107</v>
      </c>
      <c r="H15" s="275">
        <v>24</v>
      </c>
      <c r="I15" s="47">
        <v>4</v>
      </c>
      <c r="J15" s="275">
        <v>50</v>
      </c>
      <c r="K15" s="47"/>
      <c r="L15" s="275">
        <f t="shared" si="0"/>
        <v>200</v>
      </c>
      <c r="M15" s="275"/>
      <c r="N15" s="47" t="s">
        <v>73</v>
      </c>
      <c r="O15" s="275">
        <v>16</v>
      </c>
      <c r="P15" s="261" t="s">
        <v>108</v>
      </c>
      <c r="Q15" s="262"/>
      <c r="R15" s="31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x14ac:dyDescent="0.25">
      <c r="A16" s="250">
        <v>4</v>
      </c>
      <c r="B16" s="261" t="s">
        <v>76</v>
      </c>
      <c r="C16" s="262"/>
      <c r="D16" s="275">
        <v>2005</v>
      </c>
      <c r="E16" s="275" t="s">
        <v>73</v>
      </c>
      <c r="F16" s="276">
        <v>84</v>
      </c>
      <c r="G16" s="275" t="s">
        <v>111</v>
      </c>
      <c r="H16" s="275">
        <v>24</v>
      </c>
      <c r="I16" s="47">
        <v>4</v>
      </c>
      <c r="J16" s="275">
        <v>32</v>
      </c>
      <c r="K16" s="47"/>
      <c r="L16" s="275">
        <f t="shared" si="0"/>
        <v>128</v>
      </c>
      <c r="M16" s="275"/>
      <c r="N16" s="47" t="s">
        <v>73</v>
      </c>
      <c r="O16" s="47">
        <v>15</v>
      </c>
      <c r="P16" s="261" t="s">
        <v>70</v>
      </c>
      <c r="Q16" s="262"/>
      <c r="R16" s="251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x14ac:dyDescent="0.25">
      <c r="A17" s="250">
        <v>5</v>
      </c>
      <c r="B17" s="261" t="s">
        <v>133</v>
      </c>
      <c r="C17" s="262"/>
      <c r="D17" s="332">
        <v>2001</v>
      </c>
      <c r="E17" s="275" t="s">
        <v>12</v>
      </c>
      <c r="F17" s="276">
        <v>83.7</v>
      </c>
      <c r="G17" s="275" t="s">
        <v>95</v>
      </c>
      <c r="H17" s="332">
        <v>24</v>
      </c>
      <c r="I17" s="47">
        <v>4</v>
      </c>
      <c r="J17" s="332">
        <v>31</v>
      </c>
      <c r="K17" s="332"/>
      <c r="L17" s="275">
        <f t="shared" si="0"/>
        <v>124</v>
      </c>
      <c r="M17" s="275"/>
      <c r="N17" s="275" t="s">
        <v>73</v>
      </c>
      <c r="O17" s="47">
        <v>14</v>
      </c>
      <c r="P17" s="261" t="s">
        <v>94</v>
      </c>
      <c r="Q17" s="322"/>
      <c r="R17" s="251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x14ac:dyDescent="0.25">
      <c r="A18" s="250">
        <v>6</v>
      </c>
      <c r="B18" s="262" t="s">
        <v>78</v>
      </c>
      <c r="C18" s="262"/>
      <c r="D18" s="47">
        <v>1973</v>
      </c>
      <c r="E18" s="47" t="s">
        <v>73</v>
      </c>
      <c r="F18" s="276">
        <v>80.3</v>
      </c>
      <c r="G18" s="47" t="s">
        <v>79</v>
      </c>
      <c r="H18" s="47">
        <v>16</v>
      </c>
      <c r="I18" s="47">
        <v>1</v>
      </c>
      <c r="J18" s="47">
        <v>61</v>
      </c>
      <c r="K18" s="47"/>
      <c r="L18" s="275">
        <f t="shared" si="0"/>
        <v>61</v>
      </c>
      <c r="M18" s="47"/>
      <c r="N18" s="47" t="s">
        <v>73</v>
      </c>
      <c r="O18" s="47">
        <v>13</v>
      </c>
      <c r="P18" s="262" t="s">
        <v>80</v>
      </c>
      <c r="Q18" s="262"/>
      <c r="R18" s="311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ht="15.75" thickBot="1" x14ac:dyDescent="0.3">
      <c r="A19" s="252">
        <v>7</v>
      </c>
      <c r="B19" s="268" t="s">
        <v>121</v>
      </c>
      <c r="C19" s="268"/>
      <c r="D19" s="237">
        <v>2008</v>
      </c>
      <c r="E19" s="254" t="s">
        <v>122</v>
      </c>
      <c r="F19" s="282">
        <v>83.7</v>
      </c>
      <c r="G19" s="267" t="s">
        <v>116</v>
      </c>
      <c r="H19" s="267">
        <v>16</v>
      </c>
      <c r="I19" s="267">
        <v>1</v>
      </c>
      <c r="J19" s="266">
        <v>60</v>
      </c>
      <c r="K19" s="256"/>
      <c r="L19" s="313">
        <f t="shared" si="0"/>
        <v>60</v>
      </c>
      <c r="M19" s="267"/>
      <c r="N19" s="343" t="s">
        <v>73</v>
      </c>
      <c r="O19" s="267">
        <v>12</v>
      </c>
      <c r="P19" s="299" t="s">
        <v>82</v>
      </c>
      <c r="Q19" s="279"/>
      <c r="R19" s="259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s="61" customFormat="1" ht="13.5" x14ac:dyDescent="0.25">
      <c r="A20" s="39" t="s">
        <v>27</v>
      </c>
      <c r="B20" s="26"/>
      <c r="C20" s="26"/>
      <c r="F20" s="26" t="s">
        <v>28</v>
      </c>
      <c r="H20" s="39" t="s">
        <v>29</v>
      </c>
      <c r="L20" s="40"/>
      <c r="M20" s="40"/>
      <c r="N20" s="26" t="s">
        <v>30</v>
      </c>
      <c r="O20" s="26"/>
    </row>
    <row r="21" spans="1:1024" s="61" customFormat="1" ht="13.5" x14ac:dyDescent="0.25">
      <c r="A21" s="39" t="s">
        <v>31</v>
      </c>
      <c r="B21" s="26"/>
      <c r="C21" s="26"/>
      <c r="F21" s="26" t="s">
        <v>32</v>
      </c>
      <c r="H21" s="39" t="s">
        <v>29</v>
      </c>
      <c r="L21" s="40"/>
      <c r="M21" s="40"/>
      <c r="N21" s="26" t="s">
        <v>106</v>
      </c>
      <c r="O21" s="26"/>
    </row>
    <row r="22" spans="1:1024" x14ac:dyDescent="0.25">
      <c r="A22" s="30"/>
      <c r="B22" s="31"/>
      <c r="C22" s="31"/>
      <c r="D22" s="32"/>
      <c r="E22" s="32"/>
      <c r="F22" s="32"/>
      <c r="G22" s="31"/>
      <c r="H22" s="33"/>
      <c r="I22" s="32"/>
      <c r="J22" s="32"/>
      <c r="K22" s="32"/>
      <c r="L22" s="32"/>
      <c r="N22" s="34"/>
      <c r="O22" s="34"/>
      <c r="P22" s="31"/>
      <c r="Q22" s="31"/>
      <c r="R22" s="3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</sheetData>
  <sortState ref="A13:R19">
    <sortCondition descending="1" ref="L13:L19"/>
  </sortState>
  <mergeCells count="23">
    <mergeCell ref="P11:R12"/>
    <mergeCell ref="K11:K12"/>
    <mergeCell ref="O11:O12"/>
    <mergeCell ref="I11:I12"/>
    <mergeCell ref="J11:J12"/>
    <mergeCell ref="L11:L12"/>
    <mergeCell ref="M11:M12"/>
    <mergeCell ref="N11:N12"/>
    <mergeCell ref="E4:N4"/>
    <mergeCell ref="A5:C6"/>
    <mergeCell ref="E6:N6"/>
    <mergeCell ref="A7:C7"/>
    <mergeCell ref="L7:R7"/>
    <mergeCell ref="D5:O5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topLeftCell="A4" zoomScale="110" zoomScaleNormal="110" workbookViewId="0">
      <selection activeCell="S13" sqref="S13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5.5703125" style="16" customWidth="1"/>
    <col min="9" max="9" width="4.5703125" style="16" customWidth="1"/>
    <col min="10" max="10" width="8" style="16" customWidth="1"/>
    <col min="11" max="11" width="1.5703125" style="16" customWidth="1"/>
    <col min="12" max="12" width="5.7109375" style="16" customWidth="1"/>
    <col min="13" max="13" width="4.7109375" style="16" customWidth="1"/>
    <col min="14" max="14" width="5.85546875" style="35" customWidth="1"/>
    <col min="15" max="15" width="3.7109375" style="35" customWidth="1"/>
    <col min="16" max="16" width="7.140625" style="16" customWidth="1"/>
    <col min="17" max="17" width="7.85546875" style="16" customWidth="1"/>
    <col min="18" max="18" width="7.710937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5">
      <c r="A5" s="370" t="s">
        <v>4</v>
      </c>
      <c r="B5" s="371"/>
      <c r="C5" s="372"/>
      <c r="D5" s="10"/>
      <c r="E5" s="381" t="s">
        <v>150</v>
      </c>
      <c r="F5" s="381"/>
      <c r="G5" s="381"/>
      <c r="H5" s="381"/>
      <c r="I5" s="381"/>
      <c r="J5" s="381"/>
      <c r="K5" s="381"/>
      <c r="L5" s="381"/>
      <c r="M5" s="381"/>
      <c r="N5" s="381"/>
      <c r="O5" s="56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39</v>
      </c>
      <c r="F9" s="376"/>
      <c r="G9" s="376"/>
      <c r="H9" s="376"/>
      <c r="I9" s="376"/>
      <c r="J9" s="2"/>
      <c r="K9" s="22"/>
      <c r="L9" s="21">
        <v>84</v>
      </c>
      <c r="M9" s="21">
        <v>72</v>
      </c>
      <c r="N9" s="21">
        <v>57</v>
      </c>
      <c r="O9" s="60"/>
      <c r="P9" s="25">
        <v>90</v>
      </c>
      <c r="Q9" s="25">
        <v>79</v>
      </c>
      <c r="R9" s="25">
        <v>65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37.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x14ac:dyDescent="0.25">
      <c r="A13" s="243">
        <v>1</v>
      </c>
      <c r="B13" s="340" t="s">
        <v>99</v>
      </c>
      <c r="C13" s="285"/>
      <c r="D13" s="224">
        <v>2000</v>
      </c>
      <c r="E13" s="224" t="s">
        <v>11</v>
      </c>
      <c r="F13" s="226">
        <v>89</v>
      </c>
      <c r="G13" s="225" t="s">
        <v>95</v>
      </c>
      <c r="H13" s="338">
        <v>24</v>
      </c>
      <c r="I13" s="236">
        <v>4</v>
      </c>
      <c r="J13" s="338">
        <v>92</v>
      </c>
      <c r="K13" s="338"/>
      <c r="L13" s="225">
        <f>J13*I13</f>
        <v>368</v>
      </c>
      <c r="M13" s="339"/>
      <c r="N13" s="339">
        <v>1</v>
      </c>
      <c r="O13" s="236">
        <v>21</v>
      </c>
      <c r="P13" s="227" t="s">
        <v>94</v>
      </c>
      <c r="Q13" s="284"/>
      <c r="R13" s="24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x14ac:dyDescent="0.25">
      <c r="A14" s="250">
        <v>2</v>
      </c>
      <c r="B14" s="262" t="s">
        <v>74</v>
      </c>
      <c r="C14" s="262"/>
      <c r="D14" s="46">
        <v>2003</v>
      </c>
      <c r="E14" s="46">
        <v>2</v>
      </c>
      <c r="F14" s="187">
        <v>87.7</v>
      </c>
      <c r="G14" s="134" t="s">
        <v>111</v>
      </c>
      <c r="H14" s="46">
        <v>24</v>
      </c>
      <c r="I14" s="46">
        <v>4</v>
      </c>
      <c r="J14" s="46">
        <v>45</v>
      </c>
      <c r="K14" s="46"/>
      <c r="L14" s="67">
        <f>J14*I14</f>
        <v>180</v>
      </c>
      <c r="M14" s="67"/>
      <c r="N14" s="46" t="s">
        <v>73</v>
      </c>
      <c r="O14" s="49">
        <v>18</v>
      </c>
      <c r="P14" s="48" t="s">
        <v>70</v>
      </c>
      <c r="Q14" s="52"/>
      <c r="R14" s="34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15.75" thickBot="1" x14ac:dyDescent="0.3">
      <c r="A15" s="252">
        <v>3</v>
      </c>
      <c r="B15" s="253" t="s">
        <v>195</v>
      </c>
      <c r="C15" s="345"/>
      <c r="D15" s="237">
        <v>2010</v>
      </c>
      <c r="E15" s="238" t="s">
        <v>73</v>
      </c>
      <c r="F15" s="238">
        <v>90</v>
      </c>
      <c r="G15" s="267" t="s">
        <v>116</v>
      </c>
      <c r="H15" s="255">
        <v>16</v>
      </c>
      <c r="I15" s="319">
        <v>1</v>
      </c>
      <c r="J15" s="255">
        <v>45</v>
      </c>
      <c r="K15" s="255"/>
      <c r="L15" s="297">
        <f>J15*I15</f>
        <v>45</v>
      </c>
      <c r="M15" s="255"/>
      <c r="N15" s="255" t="s">
        <v>73</v>
      </c>
      <c r="O15" s="319">
        <v>16</v>
      </c>
      <c r="P15" s="299" t="s">
        <v>82</v>
      </c>
      <c r="Q15" s="234"/>
      <c r="R15" s="259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61" customFormat="1" ht="13.5" x14ac:dyDescent="0.25">
      <c r="A16" s="39" t="s">
        <v>27</v>
      </c>
      <c r="B16" s="26"/>
      <c r="C16" s="26"/>
      <c r="F16" s="26" t="s">
        <v>28</v>
      </c>
      <c r="H16" s="39" t="s">
        <v>29</v>
      </c>
      <c r="L16" s="40"/>
      <c r="M16" s="40"/>
      <c r="N16" s="26" t="s">
        <v>30</v>
      </c>
      <c r="O16" s="26"/>
    </row>
    <row r="17" spans="1:1024" s="61" customFormat="1" ht="13.5" x14ac:dyDescent="0.25">
      <c r="A17" s="39" t="s">
        <v>31</v>
      </c>
      <c r="B17" s="26"/>
      <c r="C17" s="26"/>
      <c r="F17" s="26" t="s">
        <v>32</v>
      </c>
      <c r="H17" s="39" t="s">
        <v>29</v>
      </c>
      <c r="L17" s="40"/>
      <c r="M17" s="40"/>
      <c r="N17" s="26" t="s">
        <v>106</v>
      </c>
      <c r="O17" s="26"/>
    </row>
    <row r="18" spans="1:1024" x14ac:dyDescent="0.25">
      <c r="A18" s="30"/>
      <c r="B18" s="31"/>
      <c r="C18" s="31"/>
      <c r="D18" s="32"/>
      <c r="E18" s="32"/>
      <c r="F18" s="32"/>
      <c r="G18" s="31"/>
      <c r="H18" s="33"/>
      <c r="I18" s="32"/>
      <c r="J18" s="32"/>
      <c r="K18" s="32"/>
      <c r="L18" s="32"/>
      <c r="N18" s="34"/>
      <c r="O18" s="34"/>
      <c r="P18" s="31"/>
      <c r="Q18" s="31"/>
      <c r="R18" s="3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</sheetData>
  <sortState ref="A13:R14">
    <sortCondition descending="1" ref="L13:L14"/>
  </sortState>
  <mergeCells count="23">
    <mergeCell ref="J11:J12"/>
    <mergeCell ref="L11:L12"/>
    <mergeCell ref="M11:M12"/>
    <mergeCell ref="N11:N12"/>
    <mergeCell ref="P11:R12"/>
    <mergeCell ref="K11:K12"/>
    <mergeCell ref="O11:O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N4"/>
    <mergeCell ref="A5:C6"/>
    <mergeCell ref="E5:N5"/>
    <mergeCell ref="E6:N6"/>
    <mergeCell ref="A7:C7"/>
    <mergeCell ref="L7:R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opLeftCell="A7" zoomScale="110" zoomScaleNormal="110" workbookViewId="0">
      <selection activeCell="G23" sqref="G23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5.28515625" style="16" customWidth="1"/>
    <col min="9" max="9" width="4.42578125" style="16" customWidth="1"/>
    <col min="10" max="10" width="7.7109375" style="16" customWidth="1"/>
    <col min="11" max="11" width="1.85546875" style="16" customWidth="1"/>
    <col min="12" max="13" width="6" style="16" customWidth="1"/>
    <col min="14" max="14" width="5.85546875" style="35" customWidth="1"/>
    <col min="15" max="15" width="4.140625" style="35" customWidth="1"/>
    <col min="16" max="16" width="7.140625" style="16" customWidth="1"/>
    <col min="17" max="17" width="7.85546875" style="16" customWidth="1"/>
    <col min="18" max="18" width="9.7109375" style="16" customWidth="1"/>
    <col min="19" max="1024" width="9.140625" style="16"/>
    <col min="1025" max="16384" width="9.140625" style="3"/>
  </cols>
  <sheetData>
    <row r="1" spans="1:1024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369"/>
      <c r="N4" s="369"/>
      <c r="O4" s="55"/>
      <c r="P4" s="7" t="s">
        <v>3</v>
      </c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5">
      <c r="A5" s="370" t="s">
        <v>4</v>
      </c>
      <c r="B5" s="371"/>
      <c r="C5" s="372"/>
      <c r="D5" s="380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  <c r="P5" s="11" t="s">
        <v>5</v>
      </c>
      <c r="Q5" s="12"/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376"/>
      <c r="O6" s="57"/>
      <c r="P6" s="15" t="s">
        <v>6</v>
      </c>
      <c r="Q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.75" x14ac:dyDescent="0.25">
      <c r="A7" s="377"/>
      <c r="B7" s="377"/>
      <c r="C7" s="377"/>
      <c r="D7" s="14"/>
      <c r="E7" s="3"/>
      <c r="F7" s="3"/>
      <c r="G7" s="17" t="s">
        <v>33</v>
      </c>
      <c r="H7" s="3"/>
      <c r="I7" s="3"/>
      <c r="J7" s="3"/>
      <c r="K7" s="3"/>
      <c r="L7" s="378" t="s">
        <v>8</v>
      </c>
      <c r="M7" s="378"/>
      <c r="N7" s="378"/>
      <c r="O7" s="378"/>
      <c r="P7" s="378"/>
      <c r="Q7" s="378"/>
      <c r="R7" s="37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"/>
      <c r="K8" s="22"/>
      <c r="L8" s="21" t="s">
        <v>10</v>
      </c>
      <c r="M8" s="21" t="s">
        <v>11</v>
      </c>
      <c r="N8" s="21" t="s">
        <v>12</v>
      </c>
      <c r="O8" s="59"/>
      <c r="P8" s="23" t="s">
        <v>13</v>
      </c>
      <c r="Q8" s="23" t="s">
        <v>14</v>
      </c>
      <c r="R8" s="23" t="s">
        <v>15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5.75" x14ac:dyDescent="0.25">
      <c r="A9" s="24" t="s">
        <v>16</v>
      </c>
      <c r="B9" s="19"/>
      <c r="C9" s="20"/>
      <c r="D9" s="21">
        <v>48</v>
      </c>
      <c r="E9" s="383" t="s">
        <v>40</v>
      </c>
      <c r="F9" s="376"/>
      <c r="G9" s="376"/>
      <c r="H9" s="376"/>
      <c r="I9" s="376"/>
      <c r="J9" s="2"/>
      <c r="K9" s="22"/>
      <c r="L9" s="21">
        <v>88</v>
      </c>
      <c r="M9" s="21">
        <v>75</v>
      </c>
      <c r="N9" s="21">
        <v>62</v>
      </c>
      <c r="O9" s="60"/>
      <c r="P9" s="25">
        <v>94</v>
      </c>
      <c r="Q9" s="25">
        <v>82</v>
      </c>
      <c r="R9" s="25">
        <v>70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6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/>
      <c r="L11" s="394" t="s">
        <v>43</v>
      </c>
      <c r="M11" s="390"/>
      <c r="N11" s="390" t="s">
        <v>25</v>
      </c>
      <c r="O11" s="390" t="s">
        <v>68</v>
      </c>
      <c r="P11" s="386" t="s">
        <v>26</v>
      </c>
      <c r="Q11" s="396"/>
      <c r="R11" s="3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36.7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5"/>
      <c r="M12" s="391"/>
      <c r="N12" s="391"/>
      <c r="O12" s="391"/>
      <c r="P12" s="388"/>
      <c r="Q12" s="398"/>
      <c r="R12" s="39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x14ac:dyDescent="0.25">
      <c r="A13" s="243">
        <v>1</v>
      </c>
      <c r="B13" s="260" t="s">
        <v>123</v>
      </c>
      <c r="C13" s="260"/>
      <c r="D13" s="232">
        <v>1981</v>
      </c>
      <c r="E13" s="233" t="s">
        <v>12</v>
      </c>
      <c r="F13" s="288">
        <v>100.5</v>
      </c>
      <c r="G13" s="244" t="s">
        <v>116</v>
      </c>
      <c r="H13" s="244">
        <v>24</v>
      </c>
      <c r="I13" s="244">
        <v>4</v>
      </c>
      <c r="J13" s="347">
        <v>63</v>
      </c>
      <c r="K13" s="287"/>
      <c r="L13" s="307">
        <f t="shared" ref="L13:L19" si="0">J13*I13</f>
        <v>252</v>
      </c>
      <c r="M13" s="244"/>
      <c r="N13" s="348" t="s">
        <v>73</v>
      </c>
      <c r="O13" s="244">
        <v>20</v>
      </c>
      <c r="P13" s="248" t="s">
        <v>82</v>
      </c>
      <c r="Q13" s="285"/>
      <c r="R13" s="32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x14ac:dyDescent="0.25">
      <c r="A14" s="250">
        <v>2</v>
      </c>
      <c r="B14" s="261" t="s">
        <v>135</v>
      </c>
      <c r="C14" s="262"/>
      <c r="D14" s="332">
        <v>1976</v>
      </c>
      <c r="E14" s="332">
        <v>1</v>
      </c>
      <c r="F14" s="276">
        <v>102</v>
      </c>
      <c r="G14" s="275" t="s">
        <v>95</v>
      </c>
      <c r="H14" s="332">
        <v>24</v>
      </c>
      <c r="I14" s="47">
        <v>4</v>
      </c>
      <c r="J14" s="332">
        <v>50</v>
      </c>
      <c r="K14" s="332"/>
      <c r="L14" s="275">
        <f t="shared" si="0"/>
        <v>200</v>
      </c>
      <c r="M14" s="275"/>
      <c r="N14" s="275" t="s">
        <v>73</v>
      </c>
      <c r="O14" s="47">
        <v>18</v>
      </c>
      <c r="P14" s="261" t="s">
        <v>94</v>
      </c>
      <c r="Q14" s="349"/>
      <c r="R14" s="32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x14ac:dyDescent="0.25">
      <c r="A15" s="250">
        <v>3</v>
      </c>
      <c r="B15" s="262" t="s">
        <v>92</v>
      </c>
      <c r="C15" s="262"/>
      <c r="D15" s="47">
        <v>2005</v>
      </c>
      <c r="E15" s="47" t="s">
        <v>73</v>
      </c>
      <c r="F15" s="276">
        <v>105.2</v>
      </c>
      <c r="G15" s="47" t="s">
        <v>79</v>
      </c>
      <c r="H15" s="47">
        <v>24</v>
      </c>
      <c r="I15" s="47">
        <v>4</v>
      </c>
      <c r="J15" s="47">
        <v>47</v>
      </c>
      <c r="K15" s="47"/>
      <c r="L15" s="275">
        <f t="shared" si="0"/>
        <v>188</v>
      </c>
      <c r="M15" s="47"/>
      <c r="N15" s="47" t="s">
        <v>73</v>
      </c>
      <c r="O15" s="47">
        <v>16</v>
      </c>
      <c r="P15" s="262" t="s">
        <v>80</v>
      </c>
      <c r="Q15" s="349"/>
      <c r="R15" s="328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x14ac:dyDescent="0.25">
      <c r="A16" s="250">
        <v>4</v>
      </c>
      <c r="B16" s="263" t="s">
        <v>159</v>
      </c>
      <c r="C16" s="262"/>
      <c r="D16" s="51">
        <v>2006</v>
      </c>
      <c r="E16" s="332">
        <v>1</v>
      </c>
      <c r="F16" s="89">
        <v>98.6</v>
      </c>
      <c r="G16" s="275" t="s">
        <v>107</v>
      </c>
      <c r="H16" s="28">
        <v>24</v>
      </c>
      <c r="I16" s="47">
        <v>4</v>
      </c>
      <c r="J16" s="28">
        <v>35</v>
      </c>
      <c r="K16" s="28"/>
      <c r="L16" s="275">
        <f t="shared" si="0"/>
        <v>140</v>
      </c>
      <c r="M16" s="28"/>
      <c r="N16" s="28" t="s">
        <v>73</v>
      </c>
      <c r="O16" s="47">
        <v>15</v>
      </c>
      <c r="P16" s="261" t="s">
        <v>108</v>
      </c>
      <c r="Q16" s="349"/>
      <c r="R16" s="328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x14ac:dyDescent="0.25">
      <c r="A17" s="250">
        <v>5</v>
      </c>
      <c r="B17" s="261" t="s">
        <v>75</v>
      </c>
      <c r="C17" s="262"/>
      <c r="D17" s="275">
        <v>2006</v>
      </c>
      <c r="E17" s="275">
        <v>2</v>
      </c>
      <c r="F17" s="276">
        <v>98.6</v>
      </c>
      <c r="G17" s="275" t="s">
        <v>117</v>
      </c>
      <c r="H17" s="275">
        <v>24</v>
      </c>
      <c r="I17" s="47">
        <v>4</v>
      </c>
      <c r="J17" s="275">
        <v>27</v>
      </c>
      <c r="K17" s="47"/>
      <c r="L17" s="275">
        <f t="shared" si="0"/>
        <v>108</v>
      </c>
      <c r="M17" s="275"/>
      <c r="N17" s="47" t="s">
        <v>73</v>
      </c>
      <c r="O17" s="47">
        <v>14</v>
      </c>
      <c r="P17" s="261" t="s">
        <v>112</v>
      </c>
      <c r="Q17" s="38"/>
      <c r="R17" s="25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x14ac:dyDescent="0.25">
      <c r="A18" s="250">
        <v>6</v>
      </c>
      <c r="B18" s="349" t="s">
        <v>166</v>
      </c>
      <c r="C18" s="274"/>
      <c r="D18" s="332">
        <v>1996</v>
      </c>
      <c r="E18" s="332" t="s">
        <v>11</v>
      </c>
      <c r="F18" s="350">
        <v>103.5</v>
      </c>
      <c r="G18" s="275" t="s">
        <v>95</v>
      </c>
      <c r="H18" s="332">
        <v>24</v>
      </c>
      <c r="I18" s="351">
        <v>4</v>
      </c>
      <c r="J18" s="332">
        <v>23</v>
      </c>
      <c r="K18" s="332"/>
      <c r="L18" s="275">
        <f t="shared" si="0"/>
        <v>92</v>
      </c>
      <c r="M18" s="275"/>
      <c r="N18" s="275" t="s">
        <v>73</v>
      </c>
      <c r="O18" s="351">
        <v>13</v>
      </c>
      <c r="P18" s="261" t="s">
        <v>94</v>
      </c>
      <c r="Q18" s="349"/>
      <c r="R18" s="328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ht="15.75" thickBot="1" x14ac:dyDescent="0.3">
      <c r="A19" s="252">
        <v>7</v>
      </c>
      <c r="B19" s="278" t="s">
        <v>131</v>
      </c>
      <c r="C19" s="278"/>
      <c r="D19" s="281">
        <v>2006</v>
      </c>
      <c r="E19" s="281" t="s">
        <v>73</v>
      </c>
      <c r="F19" s="352">
        <v>112.3</v>
      </c>
      <c r="G19" s="313" t="s">
        <v>130</v>
      </c>
      <c r="H19" s="313">
        <v>16</v>
      </c>
      <c r="I19" s="256">
        <v>1</v>
      </c>
      <c r="J19" s="313">
        <v>59</v>
      </c>
      <c r="K19" s="256"/>
      <c r="L19" s="313">
        <f t="shared" si="0"/>
        <v>59</v>
      </c>
      <c r="M19" s="256"/>
      <c r="N19" s="256" t="s">
        <v>73</v>
      </c>
      <c r="O19" s="256">
        <v>12</v>
      </c>
      <c r="P19" s="278" t="s">
        <v>132</v>
      </c>
      <c r="Q19" s="353"/>
      <c r="R19" s="34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s="61" customFormat="1" ht="13.5" x14ac:dyDescent="0.25">
      <c r="A20" s="39" t="s">
        <v>27</v>
      </c>
      <c r="B20" s="26"/>
      <c r="C20" s="26"/>
      <c r="F20" s="26" t="s">
        <v>28</v>
      </c>
      <c r="H20" s="39" t="s">
        <v>29</v>
      </c>
      <c r="L20" s="40"/>
      <c r="M20" s="40"/>
      <c r="N20" s="26" t="s">
        <v>30</v>
      </c>
      <c r="O20" s="26"/>
    </row>
    <row r="21" spans="1:1024" s="61" customFormat="1" ht="13.5" x14ac:dyDescent="0.25">
      <c r="A21" s="39" t="s">
        <v>31</v>
      </c>
      <c r="B21" s="26"/>
      <c r="C21" s="26"/>
      <c r="F21" s="26" t="s">
        <v>32</v>
      </c>
      <c r="H21" s="39" t="s">
        <v>29</v>
      </c>
      <c r="L21" s="40"/>
      <c r="M21" s="40"/>
      <c r="N21" s="26" t="s">
        <v>106</v>
      </c>
      <c r="O21" s="26"/>
    </row>
    <row r="22" spans="1:1024" x14ac:dyDescent="0.25">
      <c r="A22" s="30"/>
      <c r="B22" s="31"/>
      <c r="C22" s="31"/>
      <c r="D22" s="32"/>
      <c r="E22" s="32"/>
      <c r="F22" s="32"/>
      <c r="G22" s="31"/>
      <c r="H22" s="33"/>
      <c r="I22" s="32"/>
      <c r="J22" s="32"/>
      <c r="K22" s="32"/>
      <c r="L22" s="32"/>
      <c r="N22" s="34"/>
      <c r="O22" s="34"/>
      <c r="P22" s="31"/>
      <c r="Q22" s="31"/>
      <c r="R22" s="3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</sheetData>
  <sortState ref="A13:R19">
    <sortCondition descending="1" ref="L13:L19"/>
  </sortState>
  <mergeCells count="23">
    <mergeCell ref="J11:J12"/>
    <mergeCell ref="L11:L12"/>
    <mergeCell ref="M11:M12"/>
    <mergeCell ref="N11:N12"/>
    <mergeCell ref="P11:R12"/>
    <mergeCell ref="K11:K12"/>
    <mergeCell ref="O11:O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N4"/>
    <mergeCell ref="A5:C6"/>
    <mergeCell ref="E6:N6"/>
    <mergeCell ref="A7:C7"/>
    <mergeCell ref="L7:R7"/>
    <mergeCell ref="D5:O5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9"/>
  <sheetViews>
    <sheetView topLeftCell="A7" zoomScale="110" zoomScaleNormal="110" workbookViewId="0">
      <selection activeCell="L22" sqref="L22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9" width="6.42578125" style="16" customWidth="1"/>
    <col min="10" max="10" width="7.42578125" style="16" customWidth="1"/>
    <col min="11" max="11" width="5" style="16" customWidth="1"/>
    <col min="12" max="12" width="6.28515625" style="16" customWidth="1"/>
    <col min="13" max="13" width="5.85546875" style="35" customWidth="1"/>
    <col min="14" max="14" width="7.140625" style="16" customWidth="1"/>
    <col min="15" max="16" width="7.85546875" style="16" customWidth="1"/>
    <col min="17" max="1020" width="9.140625" style="16"/>
    <col min="1021" max="16384" width="9.140625" style="3"/>
  </cols>
  <sheetData>
    <row r="1" spans="1:1020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</row>
    <row r="2" spans="1:1020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</row>
    <row r="3" spans="1:1020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</row>
    <row r="4" spans="1:1020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400"/>
      <c r="N4" s="7" t="s">
        <v>44</v>
      </c>
      <c r="O4" s="8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</row>
    <row r="5" spans="1:1020" x14ac:dyDescent="0.25">
      <c r="A5" s="370" t="s">
        <v>4</v>
      </c>
      <c r="B5" s="371"/>
      <c r="C5" s="372"/>
      <c r="D5" s="381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11" t="s">
        <v>45</v>
      </c>
      <c r="O5" s="12"/>
      <c r="P5" s="1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</row>
    <row r="6" spans="1:1020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15" t="s">
        <v>6</v>
      </c>
      <c r="O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</row>
    <row r="7" spans="1:1020" ht="15.75" x14ac:dyDescent="0.25">
      <c r="A7" s="377"/>
      <c r="B7" s="377"/>
      <c r="C7" s="377"/>
      <c r="D7" s="14"/>
      <c r="E7" s="3"/>
      <c r="F7" s="3"/>
      <c r="G7" s="17" t="s">
        <v>7</v>
      </c>
      <c r="H7" s="3"/>
      <c r="I7" s="3"/>
      <c r="J7" s="3"/>
      <c r="K7" s="378" t="s">
        <v>8</v>
      </c>
      <c r="L7" s="378"/>
      <c r="M7" s="378"/>
      <c r="N7" s="378"/>
      <c r="O7" s="378"/>
      <c r="P7" s="37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</row>
    <row r="8" spans="1:1020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2"/>
      <c r="K8" s="21" t="s">
        <v>10</v>
      </c>
      <c r="L8" s="21" t="s">
        <v>11</v>
      </c>
      <c r="M8" s="21" t="s">
        <v>12</v>
      </c>
      <c r="N8" s="23" t="s">
        <v>13</v>
      </c>
      <c r="O8" s="23" t="s">
        <v>14</v>
      </c>
      <c r="P8" s="23" t="s">
        <v>15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</row>
    <row r="9" spans="1:1020" ht="15.75" x14ac:dyDescent="0.25">
      <c r="A9" s="24" t="s">
        <v>16</v>
      </c>
      <c r="B9" s="19"/>
      <c r="C9" s="20"/>
      <c r="D9" s="21">
        <v>48</v>
      </c>
      <c r="E9" s="383" t="s">
        <v>42</v>
      </c>
      <c r="F9" s="376"/>
      <c r="G9" s="376"/>
      <c r="H9" s="376"/>
      <c r="I9" s="376"/>
      <c r="J9" s="22"/>
      <c r="K9" s="21">
        <v>50</v>
      </c>
      <c r="L9" s="21">
        <v>40</v>
      </c>
      <c r="M9" s="21">
        <v>30</v>
      </c>
      <c r="N9" s="25">
        <v>60</v>
      </c>
      <c r="O9" s="25">
        <v>50</v>
      </c>
      <c r="P9" s="25">
        <v>40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  <c r="P10" s="2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 t="s">
        <v>154</v>
      </c>
      <c r="L11" s="390" t="s">
        <v>68</v>
      </c>
      <c r="M11" s="390" t="s">
        <v>25</v>
      </c>
      <c r="N11" s="386" t="s">
        <v>26</v>
      </c>
      <c r="O11" s="396"/>
      <c r="P11" s="3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ht="36.7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1"/>
      <c r="M12" s="391"/>
      <c r="N12" s="388"/>
      <c r="O12" s="398"/>
      <c r="P12" s="39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x14ac:dyDescent="0.25">
      <c r="A13" s="243">
        <v>1</v>
      </c>
      <c r="B13" s="260" t="s">
        <v>84</v>
      </c>
      <c r="C13" s="260"/>
      <c r="D13" s="232">
        <v>2008</v>
      </c>
      <c r="E13" s="233">
        <v>1</v>
      </c>
      <c r="F13" s="288">
        <v>58</v>
      </c>
      <c r="G13" s="244" t="s">
        <v>116</v>
      </c>
      <c r="H13" s="244">
        <v>12</v>
      </c>
      <c r="I13" s="244">
        <v>1</v>
      </c>
      <c r="J13" s="347">
        <v>57</v>
      </c>
      <c r="K13" s="307">
        <f>J13*I13</f>
        <v>57</v>
      </c>
      <c r="L13" s="244">
        <v>20</v>
      </c>
      <c r="M13" s="287" t="s">
        <v>73</v>
      </c>
      <c r="N13" s="248" t="s">
        <v>82</v>
      </c>
      <c r="O13" s="244"/>
      <c r="P13" s="35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x14ac:dyDescent="0.25">
      <c r="A14" s="355">
        <v>2</v>
      </c>
      <c r="B14" s="262" t="s">
        <v>101</v>
      </c>
      <c r="C14" s="262"/>
      <c r="D14" s="47">
        <v>2007</v>
      </c>
      <c r="E14" s="47">
        <v>3</v>
      </c>
      <c r="F14" s="276">
        <v>46.6</v>
      </c>
      <c r="G14" s="47" t="s">
        <v>79</v>
      </c>
      <c r="H14" s="47">
        <v>12</v>
      </c>
      <c r="I14" s="47">
        <v>1</v>
      </c>
      <c r="J14" s="47">
        <v>46</v>
      </c>
      <c r="K14" s="275">
        <f>J14*I14</f>
        <v>46</v>
      </c>
      <c r="L14" s="47">
        <v>18</v>
      </c>
      <c r="M14" s="47" t="s">
        <v>73</v>
      </c>
      <c r="N14" s="262" t="s">
        <v>80</v>
      </c>
      <c r="O14" s="262"/>
      <c r="P14" s="31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x14ac:dyDescent="0.25">
      <c r="A15" s="355">
        <v>3</v>
      </c>
      <c r="B15" s="263" t="s">
        <v>126</v>
      </c>
      <c r="C15" s="263"/>
      <c r="D15" s="51">
        <v>2011</v>
      </c>
      <c r="E15" s="29" t="s">
        <v>156</v>
      </c>
      <c r="F15" s="276">
        <v>51.2</v>
      </c>
      <c r="G15" s="28" t="s">
        <v>116</v>
      </c>
      <c r="H15" s="28">
        <v>12</v>
      </c>
      <c r="I15" s="28">
        <v>1</v>
      </c>
      <c r="J15" s="135">
        <v>41</v>
      </c>
      <c r="K15" s="275">
        <f>J15*I15</f>
        <v>41</v>
      </c>
      <c r="L15" s="28">
        <v>16</v>
      </c>
      <c r="M15" s="47" t="s">
        <v>73</v>
      </c>
      <c r="N15" s="50" t="s">
        <v>82</v>
      </c>
      <c r="O15" s="28"/>
      <c r="P15" s="35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</row>
    <row r="16" spans="1:1020" ht="15.75" thickBot="1" x14ac:dyDescent="0.3">
      <c r="A16" s="357">
        <v>4</v>
      </c>
      <c r="B16" s="278" t="s">
        <v>113</v>
      </c>
      <c r="C16" s="279"/>
      <c r="D16" s="313">
        <v>2007</v>
      </c>
      <c r="E16" s="313">
        <v>1</v>
      </c>
      <c r="F16" s="282">
        <v>51.1</v>
      </c>
      <c r="G16" s="313" t="s">
        <v>111</v>
      </c>
      <c r="H16" s="256">
        <v>12</v>
      </c>
      <c r="I16" s="313">
        <v>1</v>
      </c>
      <c r="J16" s="313">
        <v>27</v>
      </c>
      <c r="K16" s="313">
        <f>J16*I16</f>
        <v>27</v>
      </c>
      <c r="L16" s="313">
        <v>15</v>
      </c>
      <c r="M16" s="313" t="s">
        <v>73</v>
      </c>
      <c r="N16" s="278" t="s">
        <v>190</v>
      </c>
      <c r="O16" s="267"/>
      <c r="P16" s="35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</row>
    <row r="17" spans="1:1020" s="61" customFormat="1" ht="13.5" x14ac:dyDescent="0.25">
      <c r="A17" s="39" t="s">
        <v>27</v>
      </c>
      <c r="B17" s="26"/>
      <c r="C17" s="26"/>
      <c r="F17" s="26" t="s">
        <v>28</v>
      </c>
      <c r="H17" s="39" t="s">
        <v>29</v>
      </c>
      <c r="K17" s="40"/>
      <c r="L17" s="40"/>
      <c r="M17" s="26" t="s">
        <v>30</v>
      </c>
    </row>
    <row r="18" spans="1:1020" s="61" customFormat="1" ht="13.5" x14ac:dyDescent="0.25">
      <c r="A18" s="39" t="s">
        <v>31</v>
      </c>
      <c r="B18" s="26"/>
      <c r="C18" s="26"/>
      <c r="F18" s="26" t="s">
        <v>32</v>
      </c>
      <c r="H18" s="39" t="s">
        <v>29</v>
      </c>
      <c r="K18" s="40"/>
      <c r="L18" s="40"/>
      <c r="M18" s="26" t="s">
        <v>106</v>
      </c>
    </row>
    <row r="19" spans="1:1020" x14ac:dyDescent="0.25">
      <c r="A19" s="30"/>
      <c r="B19" s="31"/>
      <c r="C19" s="31"/>
      <c r="D19" s="32"/>
      <c r="E19" s="32"/>
      <c r="F19" s="32"/>
      <c r="G19" s="31"/>
      <c r="H19" s="33"/>
      <c r="I19" s="32"/>
      <c r="J19" s="32"/>
      <c r="K19" s="32"/>
      <c r="M19" s="34"/>
      <c r="N19" s="31"/>
      <c r="O19" s="31"/>
      <c r="P19" s="3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</row>
  </sheetData>
  <sortState ref="A13:P16">
    <sortCondition descending="1" ref="K13:K16"/>
  </sortState>
  <mergeCells count="21">
    <mergeCell ref="J11:J12"/>
    <mergeCell ref="K11:K12"/>
    <mergeCell ref="L11:L12"/>
    <mergeCell ref="M11:M12"/>
    <mergeCell ref="N11:P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M4"/>
    <mergeCell ref="A5:C6"/>
    <mergeCell ref="E6:M6"/>
    <mergeCell ref="A7:C7"/>
    <mergeCell ref="K7:P7"/>
    <mergeCell ref="D5:M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8"/>
  <sheetViews>
    <sheetView topLeftCell="A4" zoomScale="110" zoomScaleNormal="110" workbookViewId="0">
      <selection activeCell="G18" sqref="G18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6.42578125" style="16" customWidth="1"/>
    <col min="9" max="9" width="5.7109375" style="16" customWidth="1"/>
    <col min="10" max="10" width="7.5703125" style="16" customWidth="1"/>
    <col min="11" max="11" width="5.140625" style="16" customWidth="1"/>
    <col min="12" max="12" width="6.28515625" style="16" customWidth="1"/>
    <col min="13" max="13" width="5.85546875" style="35" customWidth="1"/>
    <col min="14" max="14" width="7.140625" style="16" customWidth="1"/>
    <col min="15" max="15" width="7.85546875" style="16" customWidth="1"/>
    <col min="16" max="16" width="8" style="16" customWidth="1"/>
    <col min="17" max="1019" width="9.140625" style="16"/>
    <col min="1020" max="16384" width="9.140625" style="3"/>
  </cols>
  <sheetData>
    <row r="1" spans="1:1019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</row>
    <row r="2" spans="1:1019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</row>
    <row r="3" spans="1:1019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</row>
    <row r="4" spans="1:1019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400"/>
      <c r="N4" s="7" t="s">
        <v>44</v>
      </c>
      <c r="O4" s="8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</row>
    <row r="5" spans="1:1019" x14ac:dyDescent="0.25">
      <c r="A5" s="370" t="s">
        <v>4</v>
      </c>
      <c r="B5" s="371"/>
      <c r="C5" s="372"/>
      <c r="D5" s="381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11" t="s">
        <v>45</v>
      </c>
      <c r="O5" s="12"/>
      <c r="P5" s="1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</row>
    <row r="6" spans="1:1019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15" t="s">
        <v>6</v>
      </c>
      <c r="O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</row>
    <row r="7" spans="1:1019" ht="15.75" x14ac:dyDescent="0.25">
      <c r="A7" s="377"/>
      <c r="B7" s="377"/>
      <c r="C7" s="377"/>
      <c r="D7" s="14"/>
      <c r="E7" s="3"/>
      <c r="F7" s="3"/>
      <c r="G7" s="17" t="s">
        <v>7</v>
      </c>
      <c r="H7" s="3"/>
      <c r="I7" s="3"/>
      <c r="J7" s="3"/>
      <c r="K7" s="378" t="s">
        <v>8</v>
      </c>
      <c r="L7" s="378"/>
      <c r="M7" s="378"/>
      <c r="N7" s="378"/>
      <c r="O7" s="378"/>
      <c r="P7" s="37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</row>
    <row r="8" spans="1:1019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2"/>
      <c r="K8" s="21" t="s">
        <v>10</v>
      </c>
      <c r="L8" s="21" t="s">
        <v>11</v>
      </c>
      <c r="M8" s="21" t="s">
        <v>12</v>
      </c>
      <c r="N8" s="23" t="s">
        <v>13</v>
      </c>
      <c r="O8" s="23" t="s">
        <v>14</v>
      </c>
      <c r="P8" s="23" t="s">
        <v>15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</row>
    <row r="9" spans="1:1019" ht="15.75" x14ac:dyDescent="0.25">
      <c r="A9" s="24" t="s">
        <v>16</v>
      </c>
      <c r="B9" s="19"/>
      <c r="C9" s="20"/>
      <c r="D9" s="21">
        <v>48</v>
      </c>
      <c r="E9" s="383" t="s">
        <v>34</v>
      </c>
      <c r="F9" s="376"/>
      <c r="G9" s="376"/>
      <c r="H9" s="376"/>
      <c r="I9" s="376"/>
      <c r="J9" s="22"/>
      <c r="K9" s="21">
        <v>59</v>
      </c>
      <c r="L9" s="21">
        <v>44</v>
      </c>
      <c r="M9" s="21">
        <v>35</v>
      </c>
      <c r="N9" s="25">
        <v>65</v>
      </c>
      <c r="O9" s="25">
        <v>54</v>
      </c>
      <c r="P9" s="25">
        <v>45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</row>
    <row r="10" spans="1:1019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  <c r="P10" s="2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</row>
    <row r="11" spans="1:1019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 t="s">
        <v>154</v>
      </c>
      <c r="L11" s="390" t="s">
        <v>68</v>
      </c>
      <c r="M11" s="390" t="s">
        <v>25</v>
      </c>
      <c r="N11" s="386" t="s">
        <v>26</v>
      </c>
      <c r="O11" s="396"/>
      <c r="P11" s="3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</row>
    <row r="12" spans="1:1019" ht="36.7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1"/>
      <c r="M12" s="391"/>
      <c r="N12" s="388"/>
      <c r="O12" s="398"/>
      <c r="P12" s="39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</row>
    <row r="13" spans="1:1019" ht="15" customHeight="1" x14ac:dyDescent="0.25">
      <c r="A13" s="243">
        <v>1</v>
      </c>
      <c r="B13" s="340" t="s">
        <v>136</v>
      </c>
      <c r="C13" s="285"/>
      <c r="D13" s="341">
        <v>1992</v>
      </c>
      <c r="E13" s="341" t="s">
        <v>73</v>
      </c>
      <c r="F13" s="288">
        <v>63</v>
      </c>
      <c r="G13" s="307" t="s">
        <v>95</v>
      </c>
      <c r="H13" s="341">
        <v>12</v>
      </c>
      <c r="I13" s="287">
        <v>1</v>
      </c>
      <c r="J13" s="341">
        <v>61</v>
      </c>
      <c r="K13" s="307">
        <f>J13*I13</f>
        <v>61</v>
      </c>
      <c r="L13" s="307">
        <v>20</v>
      </c>
      <c r="M13" s="307" t="s">
        <v>73</v>
      </c>
      <c r="N13" s="340" t="s">
        <v>94</v>
      </c>
      <c r="O13" s="285"/>
      <c r="P13" s="35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</row>
    <row r="14" spans="1:1019" ht="15" customHeight="1" x14ac:dyDescent="0.25">
      <c r="A14" s="250">
        <v>2</v>
      </c>
      <c r="B14" s="261" t="s">
        <v>72</v>
      </c>
      <c r="C14" s="262"/>
      <c r="D14" s="275">
        <v>2001</v>
      </c>
      <c r="E14" s="275">
        <v>1</v>
      </c>
      <c r="F14" s="276">
        <v>61.3</v>
      </c>
      <c r="G14" s="275" t="s">
        <v>111</v>
      </c>
      <c r="H14" s="47">
        <v>12</v>
      </c>
      <c r="I14" s="275">
        <v>1</v>
      </c>
      <c r="J14" s="275">
        <v>49</v>
      </c>
      <c r="K14" s="275">
        <f>J14*I14</f>
        <v>49</v>
      </c>
      <c r="L14" s="275">
        <v>18</v>
      </c>
      <c r="M14" s="275" t="s">
        <v>73</v>
      </c>
      <c r="N14" s="261" t="s">
        <v>70</v>
      </c>
      <c r="O14" s="262"/>
      <c r="P14" s="31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</row>
    <row r="15" spans="1:1019" ht="15" customHeight="1" thickBot="1" x14ac:dyDescent="0.3">
      <c r="A15" s="357">
        <v>3</v>
      </c>
      <c r="B15" s="268" t="s">
        <v>125</v>
      </c>
      <c r="C15" s="268"/>
      <c r="D15" s="237">
        <v>2010</v>
      </c>
      <c r="E15" s="254" t="s">
        <v>73</v>
      </c>
      <c r="F15" s="282">
        <v>59.2</v>
      </c>
      <c r="G15" s="267" t="s">
        <v>116</v>
      </c>
      <c r="H15" s="267">
        <v>12</v>
      </c>
      <c r="I15" s="267">
        <v>1</v>
      </c>
      <c r="J15" s="266">
        <v>25</v>
      </c>
      <c r="K15" s="313">
        <f>J15*I15</f>
        <v>25</v>
      </c>
      <c r="L15" s="267">
        <v>16</v>
      </c>
      <c r="M15" s="256" t="s">
        <v>73</v>
      </c>
      <c r="N15" s="299" t="s">
        <v>82</v>
      </c>
      <c r="O15" s="267"/>
      <c r="P15" s="358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</row>
    <row r="16" spans="1:1019" s="61" customFormat="1" ht="13.5" x14ac:dyDescent="0.25">
      <c r="A16" s="39" t="s">
        <v>27</v>
      </c>
      <c r="B16" s="26"/>
      <c r="C16" s="26"/>
      <c r="F16" s="26" t="s">
        <v>28</v>
      </c>
      <c r="H16" s="39" t="s">
        <v>29</v>
      </c>
      <c r="K16" s="40"/>
      <c r="L16" s="40"/>
      <c r="M16" s="26" t="s">
        <v>30</v>
      </c>
    </row>
    <row r="17" spans="1:1019" s="61" customFormat="1" ht="13.5" x14ac:dyDescent="0.25">
      <c r="A17" s="39" t="s">
        <v>31</v>
      </c>
      <c r="B17" s="26"/>
      <c r="C17" s="26"/>
      <c r="F17" s="26" t="s">
        <v>32</v>
      </c>
      <c r="H17" s="39" t="s">
        <v>29</v>
      </c>
      <c r="K17" s="40"/>
      <c r="L17" s="40"/>
      <c r="M17" s="26" t="s">
        <v>106</v>
      </c>
    </row>
    <row r="18" spans="1:1019" x14ac:dyDescent="0.25">
      <c r="A18" s="30"/>
      <c r="B18" s="31"/>
      <c r="C18" s="31"/>
      <c r="D18" s="32"/>
      <c r="E18" s="32"/>
      <c r="F18" s="32"/>
      <c r="G18" s="31"/>
      <c r="H18" s="33"/>
      <c r="I18" s="32"/>
      <c r="J18" s="32"/>
      <c r="K18" s="32"/>
      <c r="M18" s="34"/>
      <c r="N18" s="31"/>
      <c r="O18" s="31"/>
      <c r="P18" s="3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</row>
  </sheetData>
  <sortState ref="A13:P16">
    <sortCondition descending="1" ref="L13:L16"/>
  </sortState>
  <mergeCells count="21">
    <mergeCell ref="J11:J12"/>
    <mergeCell ref="K11:K12"/>
    <mergeCell ref="L11:L12"/>
    <mergeCell ref="M11:M12"/>
    <mergeCell ref="N11:P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M4"/>
    <mergeCell ref="A5:C6"/>
    <mergeCell ref="E6:M6"/>
    <mergeCell ref="A7:C7"/>
    <mergeCell ref="K7:P7"/>
    <mergeCell ref="D5:M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8"/>
  <sheetViews>
    <sheetView topLeftCell="A4" zoomScale="110" zoomScaleNormal="110" workbookViewId="0">
      <selection activeCell="H20" sqref="H20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6.42578125" style="16" customWidth="1"/>
    <col min="9" max="9" width="5.5703125" style="16" customWidth="1"/>
    <col min="10" max="10" width="8.42578125" style="16" customWidth="1"/>
    <col min="11" max="11" width="5.5703125" style="16" customWidth="1"/>
    <col min="12" max="12" width="5.140625" style="16" customWidth="1"/>
    <col min="13" max="13" width="5.85546875" style="35" customWidth="1"/>
    <col min="14" max="14" width="7.140625" style="16" customWidth="1"/>
    <col min="15" max="15" width="7.85546875" style="16" customWidth="1"/>
    <col min="16" max="16" width="9.28515625" style="16" customWidth="1"/>
    <col min="17" max="1022" width="9.140625" style="16"/>
    <col min="1023" max="16384" width="9.140625" style="3"/>
  </cols>
  <sheetData>
    <row r="1" spans="1:1022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</row>
    <row r="3" spans="1:1022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400"/>
      <c r="N4" s="7" t="s">
        <v>44</v>
      </c>
      <c r="O4" s="8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</row>
    <row r="5" spans="1:1022" x14ac:dyDescent="0.25">
      <c r="A5" s="370" t="s">
        <v>4</v>
      </c>
      <c r="B5" s="371"/>
      <c r="C5" s="372"/>
      <c r="D5" s="381" t="s">
        <v>150</v>
      </c>
      <c r="E5" s="381"/>
      <c r="F5" s="381"/>
      <c r="G5" s="381"/>
      <c r="H5" s="381"/>
      <c r="I5" s="381"/>
      <c r="J5" s="381"/>
      <c r="K5" s="381"/>
      <c r="L5" s="381"/>
      <c r="M5" s="381"/>
      <c r="N5" s="11" t="s">
        <v>45</v>
      </c>
      <c r="O5" s="12"/>
      <c r="P5" s="1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</row>
    <row r="6" spans="1:1022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15" t="s">
        <v>6</v>
      </c>
      <c r="O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ht="15.75" x14ac:dyDescent="0.25">
      <c r="A7" s="377"/>
      <c r="B7" s="377"/>
      <c r="C7" s="377"/>
      <c r="D7" s="14"/>
      <c r="E7" s="3"/>
      <c r="F7" s="3"/>
      <c r="G7" s="17" t="s">
        <v>7</v>
      </c>
      <c r="H7" s="3"/>
      <c r="I7" s="3"/>
      <c r="J7" s="3"/>
      <c r="K7" s="378" t="s">
        <v>8</v>
      </c>
      <c r="L7" s="378"/>
      <c r="M7" s="378"/>
      <c r="N7" s="378"/>
      <c r="O7" s="378"/>
      <c r="P7" s="37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</row>
    <row r="8" spans="1:1022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2"/>
      <c r="K8" s="21" t="s">
        <v>10</v>
      </c>
      <c r="L8" s="21" t="s">
        <v>11</v>
      </c>
      <c r="M8" s="21" t="s">
        <v>12</v>
      </c>
      <c r="N8" s="23" t="s">
        <v>13</v>
      </c>
      <c r="O8" s="23" t="s">
        <v>14</v>
      </c>
      <c r="P8" s="23" t="s">
        <v>15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</row>
    <row r="9" spans="1:1022" ht="15.75" x14ac:dyDescent="0.25">
      <c r="A9" s="24" t="s">
        <v>16</v>
      </c>
      <c r="B9" s="19"/>
      <c r="C9" s="20"/>
      <c r="D9" s="21">
        <v>48</v>
      </c>
      <c r="E9" s="383" t="s">
        <v>35</v>
      </c>
      <c r="F9" s="376"/>
      <c r="G9" s="376"/>
      <c r="H9" s="376"/>
      <c r="I9" s="376"/>
      <c r="J9" s="22"/>
      <c r="K9" s="21">
        <v>62</v>
      </c>
      <c r="L9" s="21">
        <v>52</v>
      </c>
      <c r="M9" s="21">
        <v>40</v>
      </c>
      <c r="N9" s="25">
        <v>70</v>
      </c>
      <c r="O9" s="25">
        <v>58</v>
      </c>
      <c r="P9" s="25">
        <v>46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  <c r="P10" s="2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</row>
    <row r="11" spans="1:1022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 t="s">
        <v>154</v>
      </c>
      <c r="L11" s="390" t="s">
        <v>68</v>
      </c>
      <c r="M11" s="390" t="s">
        <v>25</v>
      </c>
      <c r="N11" s="386" t="s">
        <v>26</v>
      </c>
      <c r="O11" s="396"/>
      <c r="P11" s="3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</row>
    <row r="12" spans="1:1022" ht="34.5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1"/>
      <c r="M12" s="391"/>
      <c r="N12" s="388"/>
      <c r="O12" s="398"/>
      <c r="P12" s="39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x14ac:dyDescent="0.25">
      <c r="A13" s="243">
        <v>1</v>
      </c>
      <c r="B13" s="285" t="s">
        <v>102</v>
      </c>
      <c r="C13" s="285"/>
      <c r="D13" s="287">
        <v>2007</v>
      </c>
      <c r="E13" s="287">
        <v>2</v>
      </c>
      <c r="F13" s="288">
        <v>68</v>
      </c>
      <c r="G13" s="287" t="s">
        <v>79</v>
      </c>
      <c r="H13" s="287">
        <v>14</v>
      </c>
      <c r="I13" s="287">
        <v>2</v>
      </c>
      <c r="J13" s="287">
        <v>56</v>
      </c>
      <c r="K13" s="307">
        <f>J13*I13</f>
        <v>112</v>
      </c>
      <c r="L13" s="287">
        <v>20</v>
      </c>
      <c r="M13" s="287" t="s">
        <v>73</v>
      </c>
      <c r="N13" s="285" t="s">
        <v>80</v>
      </c>
      <c r="O13" s="285"/>
      <c r="P13" s="359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</row>
    <row r="14" spans="1:1022" x14ac:dyDescent="0.25">
      <c r="A14" s="360">
        <v>2</v>
      </c>
      <c r="B14" s="289" t="s">
        <v>103</v>
      </c>
      <c r="C14" s="289"/>
      <c r="D14" s="87">
        <v>1972</v>
      </c>
      <c r="E14" s="87">
        <v>1</v>
      </c>
      <c r="F14" s="290">
        <v>67.400000000000006</v>
      </c>
      <c r="G14" s="87" t="s">
        <v>79</v>
      </c>
      <c r="H14" s="87">
        <v>12</v>
      </c>
      <c r="I14" s="87">
        <v>1</v>
      </c>
      <c r="J14" s="87">
        <v>63</v>
      </c>
      <c r="K14" s="275">
        <f>J14*I14</f>
        <v>63</v>
      </c>
      <c r="L14" s="87">
        <v>18</v>
      </c>
      <c r="M14" s="87" t="s">
        <v>73</v>
      </c>
      <c r="N14" s="289" t="s">
        <v>80</v>
      </c>
      <c r="O14" s="289"/>
      <c r="P14" s="31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</row>
    <row r="15" spans="1:1022" ht="15.75" thickBot="1" x14ac:dyDescent="0.3">
      <c r="A15" s="252">
        <v>3</v>
      </c>
      <c r="B15" s="268" t="s">
        <v>196</v>
      </c>
      <c r="C15" s="279"/>
      <c r="D15" s="237">
        <v>2005</v>
      </c>
      <c r="E15" s="238" t="s">
        <v>73</v>
      </c>
      <c r="F15" s="238">
        <v>65.400000000000006</v>
      </c>
      <c r="G15" s="267" t="s">
        <v>116</v>
      </c>
      <c r="H15" s="267">
        <v>12</v>
      </c>
      <c r="I15" s="267">
        <v>1</v>
      </c>
      <c r="J15" s="267">
        <v>28</v>
      </c>
      <c r="K15" s="313">
        <f>J15*I15</f>
        <v>28</v>
      </c>
      <c r="L15" s="266">
        <v>16</v>
      </c>
      <c r="M15" s="267" t="s">
        <v>73</v>
      </c>
      <c r="N15" s="299" t="s">
        <v>82</v>
      </c>
      <c r="O15" s="279"/>
      <c r="P15" s="36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s="61" customFormat="1" ht="13.5" x14ac:dyDescent="0.25">
      <c r="A16" s="39" t="s">
        <v>27</v>
      </c>
      <c r="B16" s="26"/>
      <c r="C16" s="26"/>
      <c r="F16" s="26" t="s">
        <v>28</v>
      </c>
      <c r="H16" s="39" t="s">
        <v>29</v>
      </c>
      <c r="K16" s="40"/>
      <c r="L16" s="40"/>
      <c r="M16" s="26" t="s">
        <v>30</v>
      </c>
    </row>
    <row r="17" spans="1:1022" s="61" customFormat="1" ht="13.5" x14ac:dyDescent="0.25">
      <c r="A17" s="39" t="s">
        <v>31</v>
      </c>
      <c r="B17" s="26"/>
      <c r="C17" s="26"/>
      <c r="F17" s="26" t="s">
        <v>32</v>
      </c>
      <c r="H17" s="39" t="s">
        <v>29</v>
      </c>
      <c r="K17" s="40"/>
      <c r="L17" s="40"/>
      <c r="M17" s="26" t="s">
        <v>106</v>
      </c>
    </row>
    <row r="18" spans="1:1022" x14ac:dyDescent="0.25">
      <c r="A18" s="30"/>
      <c r="B18" s="31"/>
      <c r="C18" s="31"/>
      <c r="D18" s="32"/>
      <c r="E18" s="32"/>
      <c r="F18" s="32"/>
      <c r="G18" s="31"/>
      <c r="H18" s="33"/>
      <c r="I18" s="32"/>
      <c r="J18" s="32"/>
      <c r="K18" s="32"/>
      <c r="M18" s="34"/>
      <c r="N18" s="31"/>
      <c r="O18" s="31"/>
      <c r="P18" s="3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</row>
  </sheetData>
  <sortState ref="A13:P14">
    <sortCondition descending="1" ref="L13:L14"/>
  </sortState>
  <mergeCells count="21">
    <mergeCell ref="J11:J12"/>
    <mergeCell ref="K11:K12"/>
    <mergeCell ref="L11:L12"/>
    <mergeCell ref="M11:M12"/>
    <mergeCell ref="N11:P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M4"/>
    <mergeCell ref="A5:C6"/>
    <mergeCell ref="E6:M6"/>
    <mergeCell ref="A7:C7"/>
    <mergeCell ref="K7:P7"/>
    <mergeCell ref="D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8"/>
  <sheetViews>
    <sheetView zoomScale="110" zoomScaleNormal="110" workbookViewId="0">
      <selection activeCell="I20" sqref="I20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5.5703125" style="16" customWidth="1"/>
    <col min="4" max="4" width="7.5703125" style="16" customWidth="1"/>
    <col min="5" max="5" width="5.85546875" style="16" customWidth="1"/>
    <col min="6" max="6" width="7" style="16" customWidth="1"/>
    <col min="7" max="7" width="20.5703125" style="16" customWidth="1"/>
    <col min="8" max="8" width="6.42578125" style="16" customWidth="1"/>
    <col min="9" max="9" width="5.7109375" style="16" customWidth="1"/>
    <col min="10" max="10" width="7.7109375" style="16" customWidth="1"/>
    <col min="11" max="11" width="5" style="16" customWidth="1"/>
    <col min="12" max="12" width="5.5703125" style="16" customWidth="1"/>
    <col min="13" max="13" width="5.85546875" style="35" customWidth="1"/>
    <col min="14" max="14" width="7.140625" style="16" customWidth="1"/>
    <col min="15" max="15" width="7.85546875" style="16" customWidth="1"/>
    <col min="16" max="16" width="7.5703125" style="16" customWidth="1"/>
    <col min="17" max="1022" width="9.140625" style="16"/>
    <col min="1023" max="16384" width="9.140625" style="3"/>
  </cols>
  <sheetData>
    <row r="1" spans="1:1022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ht="15.75" x14ac:dyDescent="0.2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  <c r="M2" s="1"/>
      <c r="N2" s="1"/>
      <c r="O2" s="1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</row>
    <row r="3" spans="1:1022" ht="15.75" x14ac:dyDescent="0.25">
      <c r="A3" s="4"/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4"/>
      <c r="P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69"/>
      <c r="L4" s="369"/>
      <c r="M4" s="400"/>
      <c r="N4" s="7" t="s">
        <v>44</v>
      </c>
      <c r="O4" s="8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</row>
    <row r="5" spans="1:1022" x14ac:dyDescent="0.25">
      <c r="A5" s="370" t="s">
        <v>4</v>
      </c>
      <c r="B5" s="371"/>
      <c r="C5" s="372"/>
      <c r="D5" s="184" t="s">
        <v>150</v>
      </c>
      <c r="E5" s="37"/>
      <c r="F5" s="37"/>
      <c r="G5" s="37"/>
      <c r="H5" s="37"/>
      <c r="I5" s="37"/>
      <c r="J5" s="37"/>
      <c r="K5" s="37"/>
      <c r="L5" s="37"/>
      <c r="M5" s="185"/>
      <c r="N5" s="11" t="s">
        <v>45</v>
      </c>
      <c r="O5" s="12"/>
      <c r="P5" s="1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</row>
    <row r="6" spans="1:1022" ht="15.75" x14ac:dyDescent="0.25">
      <c r="A6" s="373"/>
      <c r="B6" s="374"/>
      <c r="C6" s="375"/>
      <c r="D6" s="14"/>
      <c r="E6" s="376" t="s">
        <v>141</v>
      </c>
      <c r="F6" s="376"/>
      <c r="G6" s="376"/>
      <c r="H6" s="376"/>
      <c r="I6" s="376"/>
      <c r="J6" s="376"/>
      <c r="K6" s="376"/>
      <c r="L6" s="376"/>
      <c r="M6" s="376"/>
      <c r="N6" s="15" t="s">
        <v>6</v>
      </c>
      <c r="O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ht="15.75" x14ac:dyDescent="0.25">
      <c r="A7" s="377"/>
      <c r="B7" s="377"/>
      <c r="C7" s="377"/>
      <c r="D7" s="14"/>
      <c r="E7" s="3"/>
      <c r="F7" s="3"/>
      <c r="G7" s="17" t="s">
        <v>7</v>
      </c>
      <c r="H7" s="3"/>
      <c r="I7" s="3"/>
      <c r="J7" s="3"/>
      <c r="K7" s="378" t="s">
        <v>8</v>
      </c>
      <c r="L7" s="378"/>
      <c r="M7" s="378"/>
      <c r="N7" s="378"/>
      <c r="O7" s="378"/>
      <c r="P7" s="37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</row>
    <row r="8" spans="1:1022" ht="15.75" x14ac:dyDescent="0.25">
      <c r="A8" s="18" t="s">
        <v>9</v>
      </c>
      <c r="B8" s="19"/>
      <c r="C8" s="20"/>
      <c r="D8" s="21">
        <v>10</v>
      </c>
      <c r="E8" s="383" t="s">
        <v>152</v>
      </c>
      <c r="F8" s="376"/>
      <c r="G8" s="376"/>
      <c r="H8" s="376"/>
      <c r="I8" s="376"/>
      <c r="J8" s="22"/>
      <c r="K8" s="21" t="s">
        <v>10</v>
      </c>
      <c r="L8" s="21" t="s">
        <v>11</v>
      </c>
      <c r="M8" s="21" t="s">
        <v>12</v>
      </c>
      <c r="N8" s="23" t="s">
        <v>13</v>
      </c>
      <c r="O8" s="23" t="s">
        <v>14</v>
      </c>
      <c r="P8" s="23" t="s">
        <v>15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</row>
    <row r="9" spans="1:1022" ht="15.75" x14ac:dyDescent="0.25">
      <c r="A9" s="24" t="s">
        <v>16</v>
      </c>
      <c r="B9" s="19"/>
      <c r="C9" s="20"/>
      <c r="D9" s="21">
        <v>48</v>
      </c>
      <c r="E9" s="383" t="s">
        <v>46</v>
      </c>
      <c r="F9" s="376"/>
      <c r="G9" s="376"/>
      <c r="H9" s="376"/>
      <c r="I9" s="376"/>
      <c r="J9" s="22"/>
      <c r="K9" s="21">
        <v>72</v>
      </c>
      <c r="L9" s="21">
        <v>56</v>
      </c>
      <c r="M9" s="21">
        <v>45</v>
      </c>
      <c r="N9" s="25">
        <v>70</v>
      </c>
      <c r="O9" s="25">
        <v>60</v>
      </c>
      <c r="P9" s="25">
        <v>50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ht="3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  <c r="P10" s="2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</row>
    <row r="11" spans="1:1022" ht="15" customHeight="1" x14ac:dyDescent="0.25">
      <c r="A11" s="384" t="s">
        <v>17</v>
      </c>
      <c r="B11" s="386" t="s">
        <v>18</v>
      </c>
      <c r="C11" s="387"/>
      <c r="D11" s="390" t="s">
        <v>19</v>
      </c>
      <c r="E11" s="390" t="s">
        <v>20</v>
      </c>
      <c r="F11" s="390" t="s">
        <v>21</v>
      </c>
      <c r="G11" s="390" t="s">
        <v>22</v>
      </c>
      <c r="H11" s="392" t="s">
        <v>23</v>
      </c>
      <c r="I11" s="392" t="s">
        <v>24</v>
      </c>
      <c r="J11" s="392" t="s">
        <v>153</v>
      </c>
      <c r="K11" s="392" t="s">
        <v>154</v>
      </c>
      <c r="L11" s="390" t="s">
        <v>68</v>
      </c>
      <c r="M11" s="390" t="s">
        <v>25</v>
      </c>
      <c r="N11" s="386" t="s">
        <v>26</v>
      </c>
      <c r="O11" s="396"/>
      <c r="P11" s="3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</row>
    <row r="12" spans="1:1022" ht="36" customHeight="1" thickBot="1" x14ac:dyDescent="0.3">
      <c r="A12" s="385"/>
      <c r="B12" s="388"/>
      <c r="C12" s="389"/>
      <c r="D12" s="391"/>
      <c r="E12" s="391"/>
      <c r="F12" s="391"/>
      <c r="G12" s="391"/>
      <c r="H12" s="393"/>
      <c r="I12" s="393"/>
      <c r="J12" s="393"/>
      <c r="K12" s="393"/>
      <c r="L12" s="391"/>
      <c r="M12" s="391"/>
      <c r="N12" s="388"/>
      <c r="O12" s="398"/>
      <c r="P12" s="39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ht="15" customHeight="1" x14ac:dyDescent="0.25">
      <c r="A13" s="243">
        <v>1</v>
      </c>
      <c r="B13" s="260" t="s">
        <v>100</v>
      </c>
      <c r="C13" s="260"/>
      <c r="D13" s="347">
        <v>2009</v>
      </c>
      <c r="E13" s="244">
        <v>1</v>
      </c>
      <c r="F13" s="288">
        <v>75.8</v>
      </c>
      <c r="G13" s="244" t="s">
        <v>116</v>
      </c>
      <c r="H13" s="244">
        <v>14</v>
      </c>
      <c r="I13" s="244">
        <v>2</v>
      </c>
      <c r="J13" s="347">
        <v>78</v>
      </c>
      <c r="K13" s="307">
        <f>J13*I13</f>
        <v>156</v>
      </c>
      <c r="L13" s="287">
        <v>20</v>
      </c>
      <c r="M13" s="287" t="s">
        <v>73</v>
      </c>
      <c r="N13" s="265" t="s">
        <v>82</v>
      </c>
      <c r="O13" s="244"/>
      <c r="P13" s="3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</row>
    <row r="14" spans="1:1022" ht="15" customHeight="1" x14ac:dyDescent="0.25">
      <c r="A14" s="250">
        <v>2</v>
      </c>
      <c r="B14" s="263" t="s">
        <v>81</v>
      </c>
      <c r="C14" s="263"/>
      <c r="D14" s="51">
        <v>2009</v>
      </c>
      <c r="E14" s="29">
        <v>3</v>
      </c>
      <c r="F14" s="276">
        <v>110.1</v>
      </c>
      <c r="G14" s="28" t="s">
        <v>116</v>
      </c>
      <c r="H14" s="28">
        <v>16</v>
      </c>
      <c r="I14" s="28">
        <v>3</v>
      </c>
      <c r="J14" s="135">
        <v>35</v>
      </c>
      <c r="K14" s="275">
        <f>J14*I14</f>
        <v>105</v>
      </c>
      <c r="L14" s="47">
        <v>18</v>
      </c>
      <c r="M14" s="47" t="s">
        <v>73</v>
      </c>
      <c r="N14" s="69" t="s">
        <v>82</v>
      </c>
      <c r="O14" s="28"/>
      <c r="P14" s="35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</row>
    <row r="15" spans="1:1022" ht="15.75" thickBot="1" x14ac:dyDescent="0.3">
      <c r="A15" s="252">
        <v>3</v>
      </c>
      <c r="B15" s="279" t="s">
        <v>197</v>
      </c>
      <c r="C15" s="279"/>
      <c r="D15" s="256">
        <v>2008</v>
      </c>
      <c r="E15" s="256" t="s">
        <v>73</v>
      </c>
      <c r="F15" s="282">
        <v>71.2</v>
      </c>
      <c r="G15" s="267" t="s">
        <v>116</v>
      </c>
      <c r="H15" s="256">
        <v>12</v>
      </c>
      <c r="I15" s="256">
        <v>1</v>
      </c>
      <c r="J15" s="256">
        <v>31</v>
      </c>
      <c r="K15" s="313">
        <f>J15*I15</f>
        <v>31</v>
      </c>
      <c r="L15" s="256">
        <v>16</v>
      </c>
      <c r="M15" s="256" t="s">
        <v>73</v>
      </c>
      <c r="N15" s="257" t="s">
        <v>82</v>
      </c>
      <c r="O15" s="279"/>
      <c r="P15" s="361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s="61" customFormat="1" ht="13.5" x14ac:dyDescent="0.25">
      <c r="A16" s="39" t="s">
        <v>27</v>
      </c>
      <c r="B16" s="26"/>
      <c r="C16" s="26"/>
      <c r="F16" s="26" t="s">
        <v>28</v>
      </c>
      <c r="H16" s="39" t="s">
        <v>29</v>
      </c>
      <c r="K16" s="40"/>
      <c r="L16" s="40"/>
      <c r="M16" s="26" t="s">
        <v>30</v>
      </c>
    </row>
    <row r="17" spans="1:1022" s="61" customFormat="1" ht="13.5" x14ac:dyDescent="0.25">
      <c r="A17" s="39" t="s">
        <v>31</v>
      </c>
      <c r="B17" s="26"/>
      <c r="C17" s="26"/>
      <c r="F17" s="26" t="s">
        <v>32</v>
      </c>
      <c r="H17" s="39" t="s">
        <v>29</v>
      </c>
      <c r="K17" s="40"/>
      <c r="L17" s="40"/>
      <c r="M17" s="26" t="s">
        <v>106</v>
      </c>
    </row>
    <row r="18" spans="1:1022" x14ac:dyDescent="0.25">
      <c r="A18" s="30"/>
      <c r="B18" s="31"/>
      <c r="C18" s="31"/>
      <c r="D18" s="32"/>
      <c r="E18" s="32"/>
      <c r="F18" s="32"/>
      <c r="G18" s="31"/>
      <c r="H18" s="33"/>
      <c r="I18" s="32"/>
      <c r="J18" s="32"/>
      <c r="K18" s="32"/>
      <c r="M18" s="34"/>
      <c r="N18" s="31"/>
      <c r="O18" s="31"/>
      <c r="P18" s="3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</row>
  </sheetData>
  <sortState ref="A13:P18">
    <sortCondition descending="1" ref="L13:L18"/>
  </sortState>
  <mergeCells count="20">
    <mergeCell ref="J11:J12"/>
    <mergeCell ref="K11:K12"/>
    <mergeCell ref="L11:L12"/>
    <mergeCell ref="M11:M12"/>
    <mergeCell ref="N11:P12"/>
    <mergeCell ref="E8:I8"/>
    <mergeCell ref="E9:I9"/>
    <mergeCell ref="A11:A12"/>
    <mergeCell ref="B11:C12"/>
    <mergeCell ref="D11:D12"/>
    <mergeCell ref="E11:E12"/>
    <mergeCell ref="F11:F12"/>
    <mergeCell ref="G11:G12"/>
    <mergeCell ref="H11:H12"/>
    <mergeCell ref="I11:I12"/>
    <mergeCell ref="E4:M4"/>
    <mergeCell ref="A5:C6"/>
    <mergeCell ref="E6:M6"/>
    <mergeCell ref="A7:C7"/>
    <mergeCell ref="K7:P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H14" sqref="H14"/>
    </sheetView>
  </sheetViews>
  <sheetFormatPr defaultRowHeight="15" x14ac:dyDescent="0.25"/>
  <cols>
    <col min="2" max="2" width="23.28515625" customWidth="1"/>
    <col min="3" max="3" width="7.5703125" customWidth="1"/>
    <col min="4" max="4" width="23.7109375" customWidth="1"/>
    <col min="5" max="5" width="14.28515625" customWidth="1"/>
    <col min="6" max="6" width="11" customWidth="1"/>
  </cols>
  <sheetData>
    <row r="1" spans="1:14" ht="15.75" x14ac:dyDescent="0.25">
      <c r="B1" s="1"/>
      <c r="D1" s="37" t="s">
        <v>0</v>
      </c>
      <c r="E1" s="37"/>
      <c r="F1" s="37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B2" s="1"/>
      <c r="D2" s="37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x14ac:dyDescent="0.25">
      <c r="D3" s="37"/>
      <c r="E3" s="37"/>
      <c r="F3" s="37"/>
      <c r="G3" s="37"/>
      <c r="H3" s="37"/>
    </row>
    <row r="4" spans="1:14" ht="20.45" customHeight="1" x14ac:dyDescent="0.3">
      <c r="D4" s="41" t="s">
        <v>48</v>
      </c>
      <c r="I4" s="37"/>
      <c r="J4" s="37"/>
      <c r="K4" s="37"/>
      <c r="L4" s="37"/>
      <c r="M4" s="37"/>
    </row>
    <row r="5" spans="1:14" ht="19.5" thickBot="1" x14ac:dyDescent="0.35">
      <c r="A5" s="72" t="s">
        <v>142</v>
      </c>
      <c r="B5" s="41"/>
      <c r="C5" s="376" t="s">
        <v>141</v>
      </c>
      <c r="D5" s="376"/>
      <c r="E5" s="376"/>
      <c r="F5" s="376"/>
    </row>
    <row r="6" spans="1:14" ht="30.75" thickBot="1" x14ac:dyDescent="0.3">
      <c r="A6" s="73" t="s">
        <v>49</v>
      </c>
      <c r="B6" s="74" t="s">
        <v>50</v>
      </c>
      <c r="C6" s="75" t="s">
        <v>51</v>
      </c>
      <c r="D6" s="75" t="s">
        <v>52</v>
      </c>
      <c r="E6" s="74" t="s">
        <v>53</v>
      </c>
      <c r="F6" s="76" t="s">
        <v>54</v>
      </c>
    </row>
    <row r="7" spans="1:14" ht="15.75" x14ac:dyDescent="0.25">
      <c r="A7" s="82">
        <v>1</v>
      </c>
      <c r="B7" s="83" t="s">
        <v>55</v>
      </c>
      <c r="C7" s="83" t="s">
        <v>56</v>
      </c>
      <c r="D7" s="83" t="s">
        <v>57</v>
      </c>
      <c r="E7" s="84">
        <v>45598</v>
      </c>
      <c r="F7" s="77" t="s">
        <v>69</v>
      </c>
    </row>
    <row r="8" spans="1:14" ht="15.75" x14ac:dyDescent="0.25">
      <c r="A8" s="94">
        <v>2</v>
      </c>
      <c r="B8" s="70" t="s">
        <v>58</v>
      </c>
      <c r="C8" s="70" t="s">
        <v>56</v>
      </c>
      <c r="D8" s="70" t="s">
        <v>59</v>
      </c>
      <c r="E8" s="71">
        <v>45598</v>
      </c>
      <c r="F8" s="78" t="s">
        <v>69</v>
      </c>
    </row>
    <row r="9" spans="1:14" ht="15.75" x14ac:dyDescent="0.25">
      <c r="A9" s="94">
        <v>3</v>
      </c>
      <c r="B9" s="70" t="s">
        <v>96</v>
      </c>
      <c r="C9" s="70" t="s">
        <v>105</v>
      </c>
      <c r="D9" s="70" t="s">
        <v>61</v>
      </c>
      <c r="E9" s="71">
        <v>45598</v>
      </c>
      <c r="F9" s="78" t="s">
        <v>69</v>
      </c>
    </row>
    <row r="10" spans="1:14" ht="15.75" x14ac:dyDescent="0.25">
      <c r="A10" s="94">
        <v>4</v>
      </c>
      <c r="B10" s="70" t="s">
        <v>72</v>
      </c>
      <c r="C10" s="70" t="s">
        <v>60</v>
      </c>
      <c r="D10" s="70" t="s">
        <v>62</v>
      </c>
      <c r="E10" s="71">
        <v>45598</v>
      </c>
      <c r="F10" s="78" t="s">
        <v>69</v>
      </c>
    </row>
    <row r="11" spans="1:14" ht="15.75" x14ac:dyDescent="0.25">
      <c r="A11" s="94">
        <v>5</v>
      </c>
      <c r="B11" s="70" t="s">
        <v>63</v>
      </c>
      <c r="C11" s="70" t="s">
        <v>64</v>
      </c>
      <c r="D11" s="70" t="s">
        <v>62</v>
      </c>
      <c r="E11" s="71">
        <v>45598</v>
      </c>
      <c r="F11" s="78" t="s">
        <v>69</v>
      </c>
    </row>
    <row r="12" spans="1:14" ht="15.75" x14ac:dyDescent="0.25">
      <c r="A12" s="94">
        <v>6</v>
      </c>
      <c r="B12" s="70" t="s">
        <v>114</v>
      </c>
      <c r="C12" s="70" t="s">
        <v>64</v>
      </c>
      <c r="D12" s="70" t="s">
        <v>62</v>
      </c>
      <c r="E12" s="71">
        <v>45598</v>
      </c>
      <c r="F12" s="78" t="s">
        <v>69</v>
      </c>
    </row>
    <row r="13" spans="1:14" ht="15.75" x14ac:dyDescent="0.25">
      <c r="A13" s="94">
        <v>7</v>
      </c>
      <c r="B13" s="70" t="s">
        <v>47</v>
      </c>
      <c r="C13" s="70" t="s">
        <v>105</v>
      </c>
      <c r="D13" s="70" t="s">
        <v>62</v>
      </c>
      <c r="E13" s="71">
        <v>45598</v>
      </c>
      <c r="F13" s="78" t="s">
        <v>69</v>
      </c>
    </row>
    <row r="14" spans="1:14" ht="15.75" x14ac:dyDescent="0.25">
      <c r="A14" s="94">
        <v>8</v>
      </c>
      <c r="B14" s="70" t="s">
        <v>65</v>
      </c>
      <c r="C14" s="70" t="s">
        <v>64</v>
      </c>
      <c r="D14" s="70" t="s">
        <v>62</v>
      </c>
      <c r="E14" s="71">
        <v>45598</v>
      </c>
      <c r="F14" s="78" t="s">
        <v>69</v>
      </c>
    </row>
    <row r="15" spans="1:14" ht="16.5" thickBot="1" x14ac:dyDescent="0.3">
      <c r="A15" s="85">
        <v>9</v>
      </c>
      <c r="B15" s="86" t="s">
        <v>66</v>
      </c>
      <c r="C15" s="86" t="s">
        <v>64</v>
      </c>
      <c r="D15" s="86" t="s">
        <v>62</v>
      </c>
      <c r="E15" s="95">
        <v>45598</v>
      </c>
      <c r="F15" s="79" t="s">
        <v>69</v>
      </c>
    </row>
    <row r="16" spans="1:14" x14ac:dyDescent="0.25">
      <c r="A16" s="36"/>
      <c r="B16" s="42" t="s">
        <v>67</v>
      </c>
      <c r="C16" s="36"/>
      <c r="D16" s="36"/>
      <c r="E16" s="36"/>
      <c r="F16" s="36"/>
    </row>
    <row r="18" spans="1:6" x14ac:dyDescent="0.25">
      <c r="A18" s="43"/>
      <c r="B18" s="44"/>
      <c r="C18" s="44"/>
      <c r="D18" s="44"/>
      <c r="E18" s="44"/>
      <c r="F18" s="44"/>
    </row>
    <row r="23" spans="1:6" x14ac:dyDescent="0.25">
      <c r="A23" s="36"/>
    </row>
  </sheetData>
  <mergeCells count="1">
    <mergeCell ref="C5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A6" zoomScale="140" zoomScaleNormal="140" workbookViewId="0">
      <selection activeCell="AD12" sqref="AD12"/>
    </sheetView>
  </sheetViews>
  <sheetFormatPr defaultColWidth="8.85546875" defaultRowHeight="15" x14ac:dyDescent="0.25"/>
  <cols>
    <col min="1" max="1" width="3.28515625" style="3" customWidth="1"/>
    <col min="2" max="2" width="27.5703125" style="3" customWidth="1"/>
    <col min="3" max="3" width="4.7109375" style="3" customWidth="1"/>
    <col min="4" max="29" width="2.7109375" style="3" customWidth="1"/>
    <col min="30" max="16384" width="8.85546875" style="3"/>
  </cols>
  <sheetData>
    <row r="1" spans="1:34" x14ac:dyDescent="0.2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</row>
    <row r="2" spans="1:34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34" ht="15.75" x14ac:dyDescent="0.25">
      <c r="B3" s="37"/>
      <c r="D3" s="37"/>
      <c r="E3" s="37"/>
      <c r="F3" s="37"/>
      <c r="G3" s="37" t="s">
        <v>143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E4" s="10" t="s">
        <v>150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96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4" x14ac:dyDescent="0.25"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34" ht="15.75" thickBot="1" x14ac:dyDescent="0.3">
      <c r="A6" s="72" t="s">
        <v>142</v>
      </c>
      <c r="C6" s="97" t="s">
        <v>151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34" ht="15.75" thickBot="1" x14ac:dyDescent="0.3">
      <c r="A7" s="72"/>
      <c r="B7" s="90"/>
      <c r="C7" s="97"/>
      <c r="D7" s="407" t="s">
        <v>144</v>
      </c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9"/>
      <c r="V7" s="407" t="s">
        <v>41</v>
      </c>
      <c r="W7" s="408"/>
      <c r="X7" s="408"/>
      <c r="Y7" s="408"/>
      <c r="Z7" s="408"/>
      <c r="AA7" s="408"/>
      <c r="AB7" s="408"/>
      <c r="AC7" s="409"/>
    </row>
    <row r="8" spans="1:34" ht="15.75" thickBot="1" x14ac:dyDescent="0.3">
      <c r="A8" s="98" t="s">
        <v>145</v>
      </c>
      <c r="B8" s="99" t="s">
        <v>146</v>
      </c>
      <c r="C8" s="100" t="s">
        <v>147</v>
      </c>
      <c r="D8" s="410">
        <v>63</v>
      </c>
      <c r="E8" s="405"/>
      <c r="F8" s="411"/>
      <c r="G8" s="401">
        <v>68</v>
      </c>
      <c r="H8" s="402"/>
      <c r="I8" s="401">
        <v>73</v>
      </c>
      <c r="J8" s="405"/>
      <c r="K8" s="405"/>
      <c r="L8" s="402"/>
      <c r="M8" s="401">
        <v>78</v>
      </c>
      <c r="N8" s="405"/>
      <c r="O8" s="402"/>
      <c r="P8" s="401">
        <v>85</v>
      </c>
      <c r="Q8" s="402"/>
      <c r="R8" s="401">
        <v>95</v>
      </c>
      <c r="S8" s="402"/>
      <c r="T8" s="401" t="s">
        <v>148</v>
      </c>
      <c r="U8" s="402"/>
      <c r="V8" s="403">
        <v>58</v>
      </c>
      <c r="W8" s="404"/>
      <c r="X8" s="101">
        <v>63</v>
      </c>
      <c r="Y8" s="412">
        <v>68</v>
      </c>
      <c r="Z8" s="413"/>
      <c r="AA8" s="401" t="s">
        <v>149</v>
      </c>
      <c r="AB8" s="405"/>
      <c r="AC8" s="402"/>
    </row>
    <row r="9" spans="1:34" ht="15.75" thickBot="1" x14ac:dyDescent="0.3">
      <c r="A9" s="102">
        <v>1</v>
      </c>
      <c r="B9" s="216" t="s">
        <v>116</v>
      </c>
      <c r="C9" s="103">
        <f>D9+E9+G9+H9+T9+V9+AA9</f>
        <v>126</v>
      </c>
      <c r="D9" s="104">
        <v>18</v>
      </c>
      <c r="E9" s="204">
        <v>14</v>
      </c>
      <c r="F9" s="106">
        <v>13</v>
      </c>
      <c r="G9" s="104">
        <v>20</v>
      </c>
      <c r="H9" s="110">
        <v>14</v>
      </c>
      <c r="I9" s="107"/>
      <c r="J9" s="108"/>
      <c r="K9" s="105"/>
      <c r="L9" s="109"/>
      <c r="M9" s="107"/>
      <c r="N9" s="105"/>
      <c r="O9" s="109"/>
      <c r="P9" s="107">
        <v>12</v>
      </c>
      <c r="Q9" s="106"/>
      <c r="R9" s="107">
        <v>16</v>
      </c>
      <c r="S9" s="106"/>
      <c r="T9" s="104">
        <v>20</v>
      </c>
      <c r="U9" s="106">
        <v>14</v>
      </c>
      <c r="V9" s="104">
        <v>20</v>
      </c>
      <c r="W9" s="106">
        <v>16</v>
      </c>
      <c r="X9" s="202">
        <v>16</v>
      </c>
      <c r="Y9" s="202">
        <v>16</v>
      </c>
      <c r="Z9" s="202"/>
      <c r="AA9" s="104">
        <v>20</v>
      </c>
      <c r="AB9" s="105">
        <v>18</v>
      </c>
      <c r="AC9" s="106">
        <v>16</v>
      </c>
    </row>
    <row r="10" spans="1:34" ht="15.75" thickBot="1" x14ac:dyDescent="0.3">
      <c r="A10" s="111">
        <v>2</v>
      </c>
      <c r="B10" s="194" t="s">
        <v>111</v>
      </c>
      <c r="C10" s="103">
        <f>G10+H10+I10+P10+R10+V10+X10</f>
        <v>116</v>
      </c>
      <c r="D10" s="115">
        <v>12</v>
      </c>
      <c r="E10" s="113"/>
      <c r="F10" s="114"/>
      <c r="G10" s="112">
        <v>18</v>
      </c>
      <c r="H10" s="120">
        <v>16</v>
      </c>
      <c r="I10" s="112">
        <v>16</v>
      </c>
      <c r="J10" s="116"/>
      <c r="K10" s="116"/>
      <c r="L10" s="117"/>
      <c r="M10" s="115"/>
      <c r="N10" s="113"/>
      <c r="O10" s="117"/>
      <c r="P10" s="112">
        <v>15</v>
      </c>
      <c r="Q10" s="114"/>
      <c r="R10" s="112">
        <v>18</v>
      </c>
      <c r="S10" s="114"/>
      <c r="T10" s="115">
        <v>14</v>
      </c>
      <c r="U10" s="114"/>
      <c r="V10" s="112">
        <v>15</v>
      </c>
      <c r="W10" s="120"/>
      <c r="X10" s="119">
        <v>18</v>
      </c>
      <c r="Y10" s="118"/>
      <c r="Z10" s="118"/>
      <c r="AA10" s="115"/>
      <c r="AB10" s="113"/>
      <c r="AC10" s="114"/>
    </row>
    <row r="11" spans="1:34" ht="15.75" thickBot="1" x14ac:dyDescent="0.3">
      <c r="A11" s="215">
        <v>3</v>
      </c>
      <c r="B11" s="194" t="s">
        <v>95</v>
      </c>
      <c r="C11" s="206">
        <f>M11+N11+P11+R11+T11+X11</f>
        <v>114</v>
      </c>
      <c r="D11" s="115"/>
      <c r="E11" s="113"/>
      <c r="F11" s="114"/>
      <c r="G11" s="115"/>
      <c r="H11" s="114"/>
      <c r="I11" s="115"/>
      <c r="J11" s="116"/>
      <c r="K11" s="116"/>
      <c r="L11" s="117"/>
      <c r="M11" s="112">
        <v>18</v>
      </c>
      <c r="N11" s="205">
        <v>16</v>
      </c>
      <c r="O11" s="117"/>
      <c r="P11" s="112">
        <v>21</v>
      </c>
      <c r="Q11" s="114">
        <v>14</v>
      </c>
      <c r="R11" s="112">
        <v>21</v>
      </c>
      <c r="S11" s="114"/>
      <c r="T11" s="112">
        <v>18</v>
      </c>
      <c r="U11" s="114">
        <v>13</v>
      </c>
      <c r="V11" s="115"/>
      <c r="W11" s="123"/>
      <c r="X11" s="119">
        <v>20</v>
      </c>
      <c r="Y11" s="118"/>
      <c r="Z11" s="118"/>
      <c r="AA11" s="115"/>
      <c r="AB11" s="113"/>
      <c r="AC11" s="114"/>
    </row>
    <row r="12" spans="1:34" ht="15.75" thickBot="1" x14ac:dyDescent="0.3">
      <c r="A12" s="125">
        <v>4</v>
      </c>
      <c r="B12" s="217" t="s">
        <v>79</v>
      </c>
      <c r="C12" s="103">
        <f>D12+E12+P12+T12+Y12+Z12</f>
        <v>100</v>
      </c>
      <c r="D12" s="112">
        <v>18</v>
      </c>
      <c r="E12" s="205">
        <v>15</v>
      </c>
      <c r="F12" s="120"/>
      <c r="G12" s="112"/>
      <c r="H12" s="120"/>
      <c r="I12" s="112"/>
      <c r="J12" s="121"/>
      <c r="K12" s="121"/>
      <c r="L12" s="122"/>
      <c r="M12" s="112"/>
      <c r="N12" s="205"/>
      <c r="O12" s="122"/>
      <c r="P12" s="112">
        <v>13</v>
      </c>
      <c r="Q12" s="120"/>
      <c r="R12" s="112"/>
      <c r="S12" s="120"/>
      <c r="T12" s="112">
        <v>16</v>
      </c>
      <c r="U12" s="114"/>
      <c r="V12" s="115">
        <v>18</v>
      </c>
      <c r="W12" s="114"/>
      <c r="X12" s="118"/>
      <c r="Y12" s="119">
        <v>18</v>
      </c>
      <c r="Z12" s="119">
        <v>20</v>
      </c>
      <c r="AA12" s="115"/>
      <c r="AB12" s="113"/>
      <c r="AC12" s="114"/>
    </row>
    <row r="13" spans="1:34" ht="15.75" thickBot="1" x14ac:dyDescent="0.3">
      <c r="A13" s="124">
        <v>5</v>
      </c>
      <c r="B13" s="196" t="s">
        <v>85</v>
      </c>
      <c r="C13" s="206">
        <f>D13+E13+G13+I13+J13</f>
        <v>87</v>
      </c>
      <c r="D13" s="112">
        <v>21</v>
      </c>
      <c r="E13" s="205">
        <v>16</v>
      </c>
      <c r="F13" s="120"/>
      <c r="G13" s="112">
        <v>15</v>
      </c>
      <c r="H13" s="120"/>
      <c r="I13" s="112">
        <v>20</v>
      </c>
      <c r="J13" s="121">
        <v>15</v>
      </c>
      <c r="K13" s="116"/>
      <c r="L13" s="117"/>
      <c r="M13" s="115"/>
      <c r="N13" s="113"/>
      <c r="O13" s="117"/>
      <c r="P13" s="115"/>
      <c r="Q13" s="114"/>
      <c r="R13" s="115"/>
      <c r="S13" s="114"/>
      <c r="T13" s="115"/>
      <c r="U13" s="114"/>
      <c r="V13" s="115"/>
      <c r="W13" s="114"/>
      <c r="X13" s="118"/>
      <c r="Y13" s="118"/>
      <c r="Z13" s="118"/>
      <c r="AA13" s="115"/>
      <c r="AB13" s="113"/>
      <c r="AC13" s="114"/>
    </row>
    <row r="14" spans="1:34" ht="15.75" thickBot="1" x14ac:dyDescent="0.3">
      <c r="A14" s="124">
        <v>6</v>
      </c>
      <c r="B14" s="195" t="s">
        <v>138</v>
      </c>
      <c r="C14" s="206">
        <f>I14+M14</f>
        <v>33</v>
      </c>
      <c r="D14" s="115"/>
      <c r="E14" s="113"/>
      <c r="F14" s="114"/>
      <c r="G14" s="115"/>
      <c r="H14" s="114"/>
      <c r="I14" s="112">
        <v>18</v>
      </c>
      <c r="J14" s="121"/>
      <c r="K14" s="121"/>
      <c r="L14" s="122"/>
      <c r="M14" s="112">
        <v>15</v>
      </c>
      <c r="N14" s="205"/>
      <c r="O14" s="122"/>
      <c r="P14" s="112"/>
      <c r="Q14" s="120"/>
      <c r="R14" s="112"/>
      <c r="S14" s="120"/>
      <c r="T14" s="112"/>
      <c r="U14" s="114"/>
      <c r="V14" s="115"/>
      <c r="W14" s="203"/>
      <c r="X14" s="118"/>
      <c r="Y14" s="118"/>
      <c r="Z14" s="118"/>
      <c r="AA14" s="115"/>
      <c r="AB14" s="113"/>
      <c r="AC14" s="114"/>
    </row>
    <row r="15" spans="1:34" ht="15.75" thickBot="1" x14ac:dyDescent="0.3">
      <c r="A15" s="111">
        <v>7</v>
      </c>
      <c r="B15" s="197" t="s">
        <v>107</v>
      </c>
      <c r="C15" s="103">
        <f>P15+T15</f>
        <v>31</v>
      </c>
      <c r="D15" s="115"/>
      <c r="E15" s="113"/>
      <c r="F15" s="114"/>
      <c r="G15" s="115"/>
      <c r="H15" s="114"/>
      <c r="I15" s="112"/>
      <c r="J15" s="121"/>
      <c r="K15" s="121"/>
      <c r="L15" s="120"/>
      <c r="M15" s="112"/>
      <c r="N15" s="205"/>
      <c r="O15" s="120"/>
      <c r="P15" s="112">
        <v>16</v>
      </c>
      <c r="Q15" s="120"/>
      <c r="R15" s="112"/>
      <c r="S15" s="120"/>
      <c r="T15" s="112">
        <v>15</v>
      </c>
      <c r="U15" s="114"/>
      <c r="V15" s="115"/>
      <c r="W15" s="114"/>
      <c r="X15" s="118"/>
      <c r="Y15" s="118"/>
      <c r="Z15" s="118"/>
      <c r="AA15" s="115"/>
      <c r="AB15" s="113"/>
      <c r="AC15" s="114"/>
    </row>
    <row r="16" spans="1:34" ht="15.75" thickBot="1" x14ac:dyDescent="0.3">
      <c r="A16" s="125">
        <v>8</v>
      </c>
      <c r="B16" s="194" t="s">
        <v>130</v>
      </c>
      <c r="C16" s="103">
        <f>M16+T16</f>
        <v>28</v>
      </c>
      <c r="D16" s="115"/>
      <c r="E16" s="113"/>
      <c r="F16" s="114"/>
      <c r="G16" s="115"/>
      <c r="H16" s="114"/>
      <c r="I16" s="115"/>
      <c r="J16" s="116"/>
      <c r="K16" s="116"/>
      <c r="L16" s="117"/>
      <c r="M16" s="112">
        <v>16</v>
      </c>
      <c r="N16" s="205"/>
      <c r="O16" s="122"/>
      <c r="P16" s="112"/>
      <c r="Q16" s="120"/>
      <c r="R16" s="112"/>
      <c r="S16" s="120"/>
      <c r="T16" s="112">
        <v>12</v>
      </c>
      <c r="U16" s="114"/>
      <c r="V16" s="115"/>
      <c r="W16" s="114"/>
      <c r="X16" s="118"/>
      <c r="Y16" s="118"/>
      <c r="Z16" s="118"/>
      <c r="AA16" s="115"/>
      <c r="AB16" s="113"/>
      <c r="AC16" s="114"/>
    </row>
    <row r="17" spans="1:29" ht="15.75" thickBot="1" x14ac:dyDescent="0.3">
      <c r="A17" s="125">
        <v>9</v>
      </c>
      <c r="B17" s="194" t="s">
        <v>184</v>
      </c>
      <c r="C17" s="103">
        <f>M17</f>
        <v>20</v>
      </c>
      <c r="D17" s="188"/>
      <c r="E17" s="189"/>
      <c r="F17" s="190"/>
      <c r="G17" s="188"/>
      <c r="H17" s="190"/>
      <c r="I17" s="188"/>
      <c r="J17" s="191"/>
      <c r="K17" s="191"/>
      <c r="L17" s="192"/>
      <c r="M17" s="207">
        <v>20</v>
      </c>
      <c r="N17" s="208"/>
      <c r="O17" s="209"/>
      <c r="P17" s="207"/>
      <c r="Q17" s="210"/>
      <c r="R17" s="207"/>
      <c r="S17" s="210"/>
      <c r="T17" s="207"/>
      <c r="U17" s="190"/>
      <c r="V17" s="188"/>
      <c r="W17" s="190"/>
      <c r="X17" s="193"/>
      <c r="Y17" s="193"/>
      <c r="Z17" s="193"/>
      <c r="AA17" s="188"/>
      <c r="AB17" s="189"/>
      <c r="AC17" s="190"/>
    </row>
    <row r="18" spans="1:29" ht="15.75" thickBot="1" x14ac:dyDescent="0.3">
      <c r="A18" s="126">
        <v>10</v>
      </c>
      <c r="B18" s="198" t="s">
        <v>161</v>
      </c>
      <c r="C18" s="206">
        <f>P18</f>
        <v>18</v>
      </c>
      <c r="D18" s="127"/>
      <c r="E18" s="128"/>
      <c r="F18" s="129"/>
      <c r="G18" s="127"/>
      <c r="H18" s="129"/>
      <c r="I18" s="127"/>
      <c r="J18" s="130"/>
      <c r="K18" s="130"/>
      <c r="L18" s="131"/>
      <c r="M18" s="211"/>
      <c r="N18" s="212"/>
      <c r="O18" s="213"/>
      <c r="P18" s="211">
        <v>18</v>
      </c>
      <c r="Q18" s="214"/>
      <c r="R18" s="211"/>
      <c r="S18" s="214"/>
      <c r="T18" s="211"/>
      <c r="U18" s="129"/>
      <c r="V18" s="127"/>
      <c r="W18" s="129"/>
      <c r="X18" s="132"/>
      <c r="Y18" s="132"/>
      <c r="Z18" s="132"/>
      <c r="AA18" s="127"/>
      <c r="AB18" s="128"/>
      <c r="AC18" s="129"/>
    </row>
    <row r="19" spans="1:29" x14ac:dyDescent="0.25">
      <c r="A19" s="39" t="s">
        <v>27</v>
      </c>
      <c r="B19" s="26"/>
      <c r="C19" s="26" t="s">
        <v>28</v>
      </c>
      <c r="D19" s="133"/>
      <c r="E19" s="133"/>
      <c r="F19" s="133"/>
      <c r="G19" s="133"/>
      <c r="H19" s="133"/>
      <c r="I19" s="133"/>
      <c r="J19" s="133"/>
      <c r="K19" s="133"/>
      <c r="L19" s="133"/>
      <c r="M19" s="39" t="s">
        <v>29</v>
      </c>
      <c r="N19" s="39"/>
      <c r="O19" s="133"/>
      <c r="P19" s="133"/>
      <c r="Q19" s="133"/>
      <c r="R19" s="40"/>
      <c r="S19" s="40"/>
      <c r="U19" s="133"/>
      <c r="W19" s="26" t="s">
        <v>30</v>
      </c>
      <c r="X19" s="133"/>
      <c r="Y19" s="133"/>
      <c r="Z19" s="133"/>
      <c r="AA19" s="133"/>
      <c r="AB19" s="133"/>
      <c r="AC19" s="133"/>
    </row>
    <row r="20" spans="1:29" x14ac:dyDescent="0.25">
      <c r="A20" s="39" t="s">
        <v>31</v>
      </c>
      <c r="B20" s="26"/>
      <c r="C20" s="26" t="s">
        <v>32</v>
      </c>
      <c r="D20" s="133"/>
      <c r="E20" s="133"/>
      <c r="F20" s="133"/>
      <c r="G20" s="133"/>
      <c r="H20" s="133"/>
      <c r="I20" s="133"/>
      <c r="J20" s="133"/>
      <c r="K20" s="133"/>
      <c r="L20" s="133"/>
      <c r="M20" s="39" t="s">
        <v>29</v>
      </c>
      <c r="N20" s="39"/>
      <c r="O20" s="133"/>
      <c r="P20" s="133"/>
      <c r="Q20" s="133"/>
      <c r="R20" s="40"/>
      <c r="S20" s="40"/>
      <c r="U20" s="133"/>
      <c r="W20" s="26" t="s">
        <v>106</v>
      </c>
      <c r="X20" s="133"/>
      <c r="Y20" s="133"/>
      <c r="Z20" s="133"/>
      <c r="AA20" s="133"/>
      <c r="AB20" s="133"/>
      <c r="AC20" s="133"/>
    </row>
  </sheetData>
  <sortState ref="A9:AC18">
    <sortCondition descending="1" ref="C9:C18"/>
  </sortState>
  <mergeCells count="14">
    <mergeCell ref="T8:U8"/>
    <mergeCell ref="V8:W8"/>
    <mergeCell ref="AA8:AC8"/>
    <mergeCell ref="A1:U1"/>
    <mergeCell ref="A2:U2"/>
    <mergeCell ref="D7:U7"/>
    <mergeCell ref="V7:AC7"/>
    <mergeCell ref="D8:F8"/>
    <mergeCell ref="G8:H8"/>
    <mergeCell ref="I8:L8"/>
    <mergeCell ref="M8:O8"/>
    <mergeCell ref="P8:Q8"/>
    <mergeCell ref="R8:S8"/>
    <mergeCell ref="Y8:Z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6"/>
  <sheetViews>
    <sheetView topLeftCell="A21" workbookViewId="0">
      <selection activeCell="O14" sqref="O14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10" style="16" customWidth="1"/>
    <col min="4" max="4" width="7.5703125" style="16" customWidth="1"/>
    <col min="5" max="5" width="7.28515625" style="16" customWidth="1"/>
    <col min="6" max="6" width="6" style="16" customWidth="1"/>
    <col min="7" max="7" width="18.42578125" style="16" customWidth="1"/>
    <col min="8" max="8" width="8" style="16" customWidth="1"/>
    <col min="9" max="9" width="7" style="16" customWidth="1"/>
    <col min="10" max="10" width="7.140625" style="35" customWidth="1"/>
    <col min="11" max="11" width="7.85546875" style="16" customWidth="1"/>
    <col min="12" max="12" width="8.42578125" style="16" customWidth="1"/>
    <col min="13" max="13" width="8.85546875" style="16" customWidth="1"/>
    <col min="14" max="14" width="9" style="16" customWidth="1"/>
    <col min="15" max="1022" width="9.140625" style="16"/>
    <col min="1023" max="16384" width="9.140625" style="3"/>
  </cols>
  <sheetData>
    <row r="1" spans="1:1022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9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ht="15.75" x14ac:dyDescent="0.25">
      <c r="A2" s="1"/>
      <c r="B2" s="1"/>
      <c r="C2" s="1"/>
      <c r="D2" s="1"/>
      <c r="E2" s="1"/>
      <c r="F2" s="1"/>
      <c r="G2" s="37" t="s">
        <v>1</v>
      </c>
      <c r="H2" s="1"/>
      <c r="I2" s="1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</row>
    <row r="3" spans="1:1022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"/>
      <c r="L4" s="425" t="s">
        <v>182</v>
      </c>
      <c r="M4" s="426"/>
      <c r="N4" s="4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</row>
    <row r="5" spans="1:1022" ht="18.75" customHeight="1" x14ac:dyDescent="0.25">
      <c r="A5" s="370" t="s">
        <v>167</v>
      </c>
      <c r="B5" s="371"/>
      <c r="C5" s="372"/>
      <c r="D5" s="383" t="s">
        <v>150</v>
      </c>
      <c r="E5" s="376"/>
      <c r="F5" s="376"/>
      <c r="G5" s="376"/>
      <c r="H5" s="376"/>
      <c r="I5" s="376"/>
      <c r="J5" s="376"/>
      <c r="K5" s="421"/>
      <c r="L5" s="428" t="s">
        <v>168</v>
      </c>
      <c r="M5" s="429"/>
      <c r="N5" s="43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</row>
    <row r="6" spans="1:1022" ht="15.75" x14ac:dyDescent="0.25">
      <c r="A6" s="373"/>
      <c r="B6" s="374"/>
      <c r="C6" s="375"/>
      <c r="D6" s="56"/>
      <c r="E6" s="376" t="s">
        <v>141</v>
      </c>
      <c r="F6" s="376"/>
      <c r="G6" s="376"/>
      <c r="H6" s="376"/>
      <c r="I6" s="376"/>
      <c r="J6" s="376"/>
      <c r="K6" s="3"/>
      <c r="L6" s="431" t="s">
        <v>169</v>
      </c>
      <c r="M6" s="431"/>
      <c r="N6" s="43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ht="19.5" x14ac:dyDescent="0.25">
      <c r="A7" s="377"/>
      <c r="B7" s="377"/>
      <c r="C7" s="377"/>
      <c r="D7" s="56"/>
      <c r="E7" s="419" t="s">
        <v>170</v>
      </c>
      <c r="F7" s="419"/>
      <c r="G7" s="419"/>
      <c r="H7" s="419"/>
      <c r="I7" s="420" t="s">
        <v>8</v>
      </c>
      <c r="J7" s="420"/>
      <c r="K7" s="420"/>
      <c r="L7" s="420"/>
      <c r="M7" s="420"/>
      <c r="N7" s="42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</row>
    <row r="8" spans="1:1022" ht="19.5" x14ac:dyDescent="0.25">
      <c r="A8" s="18" t="s">
        <v>9</v>
      </c>
      <c r="B8" s="19"/>
      <c r="C8" s="20"/>
      <c r="D8" s="21">
        <v>10</v>
      </c>
      <c r="E8" s="136"/>
      <c r="F8" s="136"/>
      <c r="G8" s="17" t="s">
        <v>33</v>
      </c>
      <c r="H8" s="136"/>
      <c r="I8" s="137" t="s">
        <v>171</v>
      </c>
      <c r="J8" s="137" t="s">
        <v>172</v>
      </c>
      <c r="K8" s="137" t="s">
        <v>91</v>
      </c>
      <c r="L8" s="25" t="s">
        <v>77</v>
      </c>
      <c r="M8" s="25" t="s">
        <v>14</v>
      </c>
      <c r="N8" s="25" t="s">
        <v>173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</row>
    <row r="9" spans="1:1022" ht="15.75" x14ac:dyDescent="0.25">
      <c r="A9" s="24" t="s">
        <v>16</v>
      </c>
      <c r="B9" s="19"/>
      <c r="C9" s="20"/>
      <c r="D9" s="21">
        <v>48</v>
      </c>
      <c r="E9" s="383"/>
      <c r="F9" s="376"/>
      <c r="G9" s="376"/>
      <c r="H9" s="421"/>
      <c r="I9" s="138">
        <v>146</v>
      </c>
      <c r="J9" s="138">
        <v>136</v>
      </c>
      <c r="K9" s="138">
        <v>115</v>
      </c>
      <c r="L9" s="139">
        <v>140</v>
      </c>
      <c r="M9" s="139">
        <v>130</v>
      </c>
      <c r="N9" s="139">
        <v>115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ht="3" customHeight="1" x14ac:dyDescent="0.25">
      <c r="A10" s="140"/>
      <c r="B10" s="141"/>
      <c r="C10" s="93"/>
      <c r="D10" s="93"/>
      <c r="E10" s="92"/>
      <c r="F10" s="92"/>
      <c r="G10" s="92"/>
      <c r="H10" s="92"/>
      <c r="I10" s="92"/>
      <c r="J10" s="92"/>
      <c r="K10" s="92"/>
      <c r="L10" s="142"/>
      <c r="M10" s="142"/>
      <c r="N10" s="14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</row>
    <row r="11" spans="1:1022" ht="15.75" thickBot="1" x14ac:dyDescent="0.3">
      <c r="A11" s="175" t="s">
        <v>174</v>
      </c>
      <c r="B11" s="175"/>
      <c r="C11" s="240" t="s">
        <v>95</v>
      </c>
      <c r="D11" s="169"/>
      <c r="E11" s="169"/>
      <c r="F11" s="172"/>
      <c r="G11" s="172"/>
      <c r="H11" s="172"/>
      <c r="I11" s="172"/>
      <c r="J11" s="172"/>
      <c r="K11" s="172"/>
      <c r="L11" s="172"/>
      <c r="M11" s="176"/>
      <c r="N11" s="16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</row>
    <row r="12" spans="1:1022" ht="34.5" thickBot="1" x14ac:dyDescent="0.3">
      <c r="A12" s="148" t="s">
        <v>17</v>
      </c>
      <c r="B12" s="199" t="s">
        <v>175</v>
      </c>
      <c r="C12" s="416" t="s">
        <v>18</v>
      </c>
      <c r="D12" s="416"/>
      <c r="E12" s="416"/>
      <c r="F12" s="200" t="s">
        <v>19</v>
      </c>
      <c r="G12" s="200" t="s">
        <v>20</v>
      </c>
      <c r="H12" s="200" t="s">
        <v>176</v>
      </c>
      <c r="I12" s="149" t="s">
        <v>177</v>
      </c>
      <c r="J12" s="200" t="s">
        <v>178</v>
      </c>
      <c r="K12" s="200" t="s">
        <v>179</v>
      </c>
      <c r="L12" s="417" t="s">
        <v>26</v>
      </c>
      <c r="M12" s="417"/>
      <c r="N12" s="4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ht="15.75" thickBot="1" x14ac:dyDescent="0.3">
      <c r="A13" s="414">
        <v>1</v>
      </c>
      <c r="B13" s="177">
        <v>1</v>
      </c>
      <c r="C13" s="340" t="s">
        <v>133</v>
      </c>
      <c r="D13" s="285"/>
      <c r="E13" s="286"/>
      <c r="F13" s="341">
        <v>2001</v>
      </c>
      <c r="G13" s="307" t="s">
        <v>12</v>
      </c>
      <c r="H13" s="288">
        <v>83.7</v>
      </c>
      <c r="I13" s="272">
        <f>J13</f>
        <v>34</v>
      </c>
      <c r="J13" s="153">
        <v>34</v>
      </c>
      <c r="K13" s="154">
        <v>1</v>
      </c>
      <c r="L13" s="340" t="s">
        <v>94</v>
      </c>
      <c r="M13" s="178"/>
      <c r="N13" s="27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</row>
    <row r="14" spans="1:1022" ht="15.75" thickBot="1" x14ac:dyDescent="0.3">
      <c r="A14" s="415"/>
      <c r="B14" s="159">
        <v>2</v>
      </c>
      <c r="C14" s="349" t="s">
        <v>166</v>
      </c>
      <c r="D14" s="274"/>
      <c r="E14" s="274"/>
      <c r="F14" s="332">
        <v>1996</v>
      </c>
      <c r="G14" s="332" t="s">
        <v>11</v>
      </c>
      <c r="H14" s="362">
        <v>103.5</v>
      </c>
      <c r="I14" s="159">
        <f>J14-J13</f>
        <v>42</v>
      </c>
      <c r="J14" s="159">
        <v>76</v>
      </c>
      <c r="K14" s="158">
        <v>1</v>
      </c>
      <c r="L14" s="261" t="s">
        <v>94</v>
      </c>
      <c r="M14" s="179"/>
      <c r="N14" s="27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</row>
    <row r="15" spans="1:1022" ht="15.75" thickBot="1" x14ac:dyDescent="0.3">
      <c r="A15" s="415"/>
      <c r="B15" s="159">
        <v>3</v>
      </c>
      <c r="C15" s="261" t="s">
        <v>99</v>
      </c>
      <c r="D15" s="262"/>
      <c r="E15" s="274"/>
      <c r="F15" s="332">
        <v>2000</v>
      </c>
      <c r="G15" s="332" t="s">
        <v>11</v>
      </c>
      <c r="H15" s="276">
        <v>89</v>
      </c>
      <c r="I15" s="159">
        <f t="shared" ref="I15:I16" si="0">J15-J14</f>
        <v>41</v>
      </c>
      <c r="J15" s="162">
        <v>117</v>
      </c>
      <c r="K15" s="158">
        <v>1</v>
      </c>
      <c r="L15" s="261" t="s">
        <v>94</v>
      </c>
      <c r="M15" s="179"/>
      <c r="N15" s="27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ht="15.75" thickBot="1" x14ac:dyDescent="0.3">
      <c r="A16" s="415"/>
      <c r="B16" s="164">
        <v>4</v>
      </c>
      <c r="C16" s="278" t="s">
        <v>97</v>
      </c>
      <c r="D16" s="279"/>
      <c r="E16" s="280"/>
      <c r="F16" s="281">
        <v>1991</v>
      </c>
      <c r="G16" s="320" t="s">
        <v>98</v>
      </c>
      <c r="H16" s="282">
        <v>83.1</v>
      </c>
      <c r="I16" s="164">
        <f t="shared" si="0"/>
        <v>42</v>
      </c>
      <c r="J16" s="164">
        <v>159</v>
      </c>
      <c r="K16" s="165">
        <v>1</v>
      </c>
      <c r="L16" s="278" t="s">
        <v>134</v>
      </c>
      <c r="M16" s="180"/>
      <c r="N16" s="28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</row>
    <row r="17" spans="1:1022" ht="16.5" thickBot="1" x14ac:dyDescent="0.3">
      <c r="A17" s="363"/>
      <c r="B17" s="363"/>
      <c r="C17" s="169"/>
      <c r="D17" s="169"/>
      <c r="E17" s="169"/>
      <c r="F17" s="37"/>
      <c r="G17" s="170" t="s">
        <v>180</v>
      </c>
      <c r="H17" s="171">
        <f>SUM(H13:H16)</f>
        <v>359.29999999999995</v>
      </c>
      <c r="I17" s="172"/>
      <c r="J17" s="173">
        <f>J16</f>
        <v>159</v>
      </c>
      <c r="K17" s="174"/>
      <c r="L17" s="172"/>
      <c r="M17" s="363"/>
      <c r="N17" s="36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</row>
    <row r="18" spans="1:1022" ht="15.75" thickBot="1" x14ac:dyDescent="0.3">
      <c r="A18" s="143" t="s">
        <v>174</v>
      </c>
      <c r="B18" s="143"/>
      <c r="C18" s="144" t="s">
        <v>186</v>
      </c>
      <c r="D18" s="144"/>
      <c r="E18" s="144"/>
      <c r="F18" s="145"/>
      <c r="G18" s="145"/>
      <c r="H18" s="145"/>
      <c r="I18" s="145"/>
      <c r="J18" s="145"/>
      <c r="K18" s="145"/>
      <c r="L18" s="145"/>
      <c r="M18" s="364"/>
      <c r="N18" s="36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</row>
    <row r="19" spans="1:1022" ht="34.5" thickBot="1" x14ac:dyDescent="0.3">
      <c r="A19" s="218" t="s">
        <v>17</v>
      </c>
      <c r="B19" s="219" t="s">
        <v>175</v>
      </c>
      <c r="C19" s="422" t="s">
        <v>18</v>
      </c>
      <c r="D19" s="422"/>
      <c r="E19" s="422"/>
      <c r="F19" s="220" t="s">
        <v>19</v>
      </c>
      <c r="G19" s="220" t="s">
        <v>20</v>
      </c>
      <c r="H19" s="220" t="s">
        <v>176</v>
      </c>
      <c r="I19" s="221" t="s">
        <v>177</v>
      </c>
      <c r="J19" s="220" t="s">
        <v>178</v>
      </c>
      <c r="K19" s="220" t="s">
        <v>179</v>
      </c>
      <c r="L19" s="423" t="s">
        <v>26</v>
      </c>
      <c r="M19" s="423"/>
      <c r="N19" s="4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</row>
    <row r="20" spans="1:1022" ht="15.75" thickBot="1" x14ac:dyDescent="0.3">
      <c r="A20" s="414">
        <v>2</v>
      </c>
      <c r="B20" s="150">
        <v>1</v>
      </c>
      <c r="C20" s="285" t="s">
        <v>74</v>
      </c>
      <c r="D20" s="285"/>
      <c r="E20" s="286"/>
      <c r="F20" s="287">
        <v>2003</v>
      </c>
      <c r="G20" s="287">
        <v>2</v>
      </c>
      <c r="H20" s="366">
        <v>87.7</v>
      </c>
      <c r="I20" s="272">
        <f>J20</f>
        <v>28</v>
      </c>
      <c r="J20" s="153">
        <v>28</v>
      </c>
      <c r="K20" s="154">
        <v>2</v>
      </c>
      <c r="L20" s="285" t="s">
        <v>70</v>
      </c>
      <c r="M20" s="155"/>
      <c r="N20" s="27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</row>
    <row r="21" spans="1:1022" ht="15.75" thickBot="1" x14ac:dyDescent="0.3">
      <c r="A21" s="415"/>
      <c r="B21" s="157">
        <v>2</v>
      </c>
      <c r="C21" s="261" t="s">
        <v>71</v>
      </c>
      <c r="D21" s="262"/>
      <c r="E21" s="274"/>
      <c r="F21" s="275">
        <v>2005</v>
      </c>
      <c r="G21" s="275" t="s">
        <v>12</v>
      </c>
      <c r="H21" s="276">
        <v>63.1</v>
      </c>
      <c r="I21" s="159">
        <f>J21-J20</f>
        <v>31</v>
      </c>
      <c r="J21" s="159">
        <v>59</v>
      </c>
      <c r="K21" s="158">
        <v>2</v>
      </c>
      <c r="L21" s="262" t="s">
        <v>187</v>
      </c>
      <c r="M21" s="160"/>
      <c r="N21" s="27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</row>
    <row r="22" spans="1:1022" ht="15.75" thickBot="1" x14ac:dyDescent="0.3">
      <c r="A22" s="415"/>
      <c r="B22" s="157">
        <v>3</v>
      </c>
      <c r="C22" s="261" t="s">
        <v>75</v>
      </c>
      <c r="D22" s="262"/>
      <c r="E22" s="274"/>
      <c r="F22" s="275">
        <v>2006</v>
      </c>
      <c r="G22" s="275">
        <v>2</v>
      </c>
      <c r="H22" s="276">
        <v>98.6</v>
      </c>
      <c r="I22" s="159">
        <f t="shared" ref="I22:I23" si="1">J22-J21</f>
        <v>31</v>
      </c>
      <c r="J22" s="162">
        <v>90</v>
      </c>
      <c r="K22" s="158">
        <v>2</v>
      </c>
      <c r="L22" s="261" t="s">
        <v>112</v>
      </c>
      <c r="M22" s="160"/>
      <c r="N22" s="27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</row>
    <row r="23" spans="1:1022" ht="15.75" thickBot="1" x14ac:dyDescent="0.3">
      <c r="A23" s="415"/>
      <c r="B23" s="163">
        <v>4</v>
      </c>
      <c r="C23" s="268" t="s">
        <v>159</v>
      </c>
      <c r="D23" s="279"/>
      <c r="E23" s="280"/>
      <c r="F23" s="237">
        <v>2006</v>
      </c>
      <c r="G23" s="281">
        <v>1</v>
      </c>
      <c r="H23" s="238">
        <v>98.6</v>
      </c>
      <c r="I23" s="164">
        <f t="shared" si="1"/>
        <v>40</v>
      </c>
      <c r="J23" s="239">
        <v>130</v>
      </c>
      <c r="K23" s="165">
        <v>2</v>
      </c>
      <c r="L23" s="367" t="s">
        <v>108</v>
      </c>
      <c r="M23" s="166"/>
      <c r="N23" s="28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</row>
    <row r="24" spans="1:1022" ht="16.5" thickBot="1" x14ac:dyDescent="0.3">
      <c r="A24" s="363"/>
      <c r="B24" s="363"/>
      <c r="C24" s="169"/>
      <c r="D24" s="169"/>
      <c r="E24" s="169"/>
      <c r="F24" s="37"/>
      <c r="G24" s="170" t="s">
        <v>180</v>
      </c>
      <c r="H24" s="171">
        <f>SUM(H20:H22)</f>
        <v>249.4</v>
      </c>
      <c r="I24" s="172"/>
      <c r="J24" s="173">
        <f>J23</f>
        <v>130</v>
      </c>
      <c r="K24" s="174"/>
      <c r="L24" s="172"/>
      <c r="M24" s="363"/>
      <c r="N24" s="36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</row>
    <row r="25" spans="1:1022" ht="15.75" thickBot="1" x14ac:dyDescent="0.3">
      <c r="A25" s="175" t="s">
        <v>174</v>
      </c>
      <c r="B25" s="175"/>
      <c r="C25" s="368" t="s">
        <v>85</v>
      </c>
      <c r="D25" s="169"/>
      <c r="E25" s="169"/>
      <c r="F25" s="172"/>
      <c r="G25" s="172"/>
      <c r="H25" s="172"/>
      <c r="I25" s="172"/>
      <c r="J25" s="172"/>
      <c r="K25" s="172"/>
      <c r="L25" s="172"/>
      <c r="M25" s="176"/>
      <c r="N25" s="36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</row>
    <row r="26" spans="1:1022" ht="34.5" thickBot="1" x14ac:dyDescent="0.3">
      <c r="A26" s="148" t="s">
        <v>17</v>
      </c>
      <c r="B26" s="199" t="s">
        <v>175</v>
      </c>
      <c r="C26" s="416" t="s">
        <v>18</v>
      </c>
      <c r="D26" s="416"/>
      <c r="E26" s="416"/>
      <c r="F26" s="200" t="s">
        <v>19</v>
      </c>
      <c r="G26" s="200" t="s">
        <v>20</v>
      </c>
      <c r="H26" s="200" t="s">
        <v>176</v>
      </c>
      <c r="I26" s="149" t="s">
        <v>177</v>
      </c>
      <c r="J26" s="200" t="s">
        <v>178</v>
      </c>
      <c r="K26" s="200" t="s">
        <v>179</v>
      </c>
      <c r="L26" s="417" t="s">
        <v>26</v>
      </c>
      <c r="M26" s="417"/>
      <c r="N26" s="41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</row>
    <row r="27" spans="1:1022" ht="15.75" thickBot="1" x14ac:dyDescent="0.3">
      <c r="A27" s="414">
        <v>3</v>
      </c>
      <c r="B27" s="177">
        <v>1</v>
      </c>
      <c r="C27" s="285" t="s">
        <v>88</v>
      </c>
      <c r="D27" s="285"/>
      <c r="E27" s="286"/>
      <c r="F27" s="304">
        <v>2004</v>
      </c>
      <c r="G27" s="304" t="s">
        <v>73</v>
      </c>
      <c r="H27" s="288">
        <v>62.5</v>
      </c>
      <c r="I27" s="272">
        <f>J27</f>
        <v>18</v>
      </c>
      <c r="J27" s="153">
        <v>18</v>
      </c>
      <c r="K27" s="154" t="s">
        <v>73</v>
      </c>
      <c r="L27" s="285" t="s">
        <v>86</v>
      </c>
      <c r="M27" s="178"/>
      <c r="N27" s="27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</row>
    <row r="28" spans="1:1022" ht="15.75" thickBot="1" x14ac:dyDescent="0.3">
      <c r="A28" s="415"/>
      <c r="B28" s="159">
        <v>2</v>
      </c>
      <c r="C28" s="262" t="s">
        <v>89</v>
      </c>
      <c r="D28" s="262"/>
      <c r="E28" s="274"/>
      <c r="F28" s="80">
        <v>2003</v>
      </c>
      <c r="G28" s="80" t="s">
        <v>73</v>
      </c>
      <c r="H28" s="276">
        <v>68</v>
      </c>
      <c r="I28" s="159">
        <f>J28-J27</f>
        <v>21</v>
      </c>
      <c r="J28" s="159">
        <v>39</v>
      </c>
      <c r="K28" s="158" t="s">
        <v>73</v>
      </c>
      <c r="L28" s="262" t="s">
        <v>86</v>
      </c>
      <c r="M28" s="179"/>
      <c r="N28" s="27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</row>
    <row r="29" spans="1:1022" ht="15.75" thickBot="1" x14ac:dyDescent="0.3">
      <c r="A29" s="415"/>
      <c r="B29" s="159">
        <v>3</v>
      </c>
      <c r="C29" s="262" t="s">
        <v>90</v>
      </c>
      <c r="D29" s="262"/>
      <c r="E29" s="274"/>
      <c r="F29" s="80">
        <v>2004</v>
      </c>
      <c r="G29" s="80" t="s">
        <v>73</v>
      </c>
      <c r="H29" s="276">
        <v>71</v>
      </c>
      <c r="I29" s="159">
        <f t="shared" ref="I29:I30" si="2">J29-J28</f>
        <v>22</v>
      </c>
      <c r="J29" s="162">
        <v>61</v>
      </c>
      <c r="K29" s="158" t="s">
        <v>73</v>
      </c>
      <c r="L29" s="262" t="s">
        <v>86</v>
      </c>
      <c r="M29" s="179"/>
      <c r="N29" s="27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</row>
    <row r="30" spans="1:1022" ht="15.75" thickBot="1" x14ac:dyDescent="0.3">
      <c r="A30" s="415"/>
      <c r="B30" s="164">
        <v>4</v>
      </c>
      <c r="C30" s="279" t="s">
        <v>87</v>
      </c>
      <c r="D30" s="279"/>
      <c r="E30" s="280"/>
      <c r="F30" s="323">
        <v>1997</v>
      </c>
      <c r="G30" s="323" t="s">
        <v>12</v>
      </c>
      <c r="H30" s="282">
        <v>58.4</v>
      </c>
      <c r="I30" s="164">
        <f t="shared" si="2"/>
        <v>32</v>
      </c>
      <c r="J30" s="164">
        <v>93</v>
      </c>
      <c r="K30" s="165" t="s">
        <v>73</v>
      </c>
      <c r="L30" s="279" t="s">
        <v>86</v>
      </c>
      <c r="M30" s="180"/>
      <c r="N30" s="28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</row>
    <row r="31" spans="1:1022" ht="16.5" thickBot="1" x14ac:dyDescent="0.3">
      <c r="A31" s="363"/>
      <c r="B31" s="363"/>
      <c r="C31" s="169"/>
      <c r="D31" s="169"/>
      <c r="E31" s="169"/>
      <c r="F31" s="37"/>
      <c r="G31" s="170" t="s">
        <v>180</v>
      </c>
      <c r="H31" s="171">
        <f>SUM(H27:H30)</f>
        <v>259.89999999999998</v>
      </c>
      <c r="I31" s="172"/>
      <c r="J31" s="173">
        <f>J30</f>
        <v>93</v>
      </c>
      <c r="K31" s="174"/>
      <c r="L31" s="172"/>
      <c r="M31" s="363"/>
      <c r="N31" s="36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</row>
    <row r="32" spans="1:1022" ht="15.75" thickBot="1" x14ac:dyDescent="0.3">
      <c r="A32" s="175" t="s">
        <v>174</v>
      </c>
      <c r="B32" s="175"/>
      <c r="C32" s="368" t="s">
        <v>79</v>
      </c>
      <c r="D32" s="169"/>
      <c r="E32" s="169"/>
      <c r="F32" s="172"/>
      <c r="G32" s="172"/>
      <c r="H32" s="172"/>
      <c r="I32" s="172"/>
      <c r="J32" s="172"/>
      <c r="K32" s="172"/>
      <c r="L32" s="172"/>
      <c r="M32" s="176"/>
      <c r="N32" s="36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</row>
    <row r="33" spans="1:1022" ht="34.5" thickBot="1" x14ac:dyDescent="0.3">
      <c r="A33" s="148" t="s">
        <v>17</v>
      </c>
      <c r="B33" s="199" t="s">
        <v>175</v>
      </c>
      <c r="C33" s="416" t="s">
        <v>18</v>
      </c>
      <c r="D33" s="416"/>
      <c r="E33" s="416"/>
      <c r="F33" s="200" t="s">
        <v>19</v>
      </c>
      <c r="G33" s="200" t="s">
        <v>20</v>
      </c>
      <c r="H33" s="200" t="s">
        <v>176</v>
      </c>
      <c r="I33" s="149" t="s">
        <v>177</v>
      </c>
      <c r="J33" s="200" t="s">
        <v>178</v>
      </c>
      <c r="K33" s="200" t="s">
        <v>179</v>
      </c>
      <c r="L33" s="417" t="s">
        <v>26</v>
      </c>
      <c r="M33" s="417"/>
      <c r="N33" s="41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</row>
    <row r="34" spans="1:1022" ht="15.75" thickBot="1" x14ac:dyDescent="0.3">
      <c r="A34" s="414">
        <v>4</v>
      </c>
      <c r="B34" s="150">
        <v>1</v>
      </c>
      <c r="C34" s="260" t="s">
        <v>83</v>
      </c>
      <c r="D34" s="260"/>
      <c r="E34" s="286"/>
      <c r="F34" s="232">
        <v>2003</v>
      </c>
      <c r="G34" s="233">
        <v>1</v>
      </c>
      <c r="H34" s="288">
        <v>62.8</v>
      </c>
      <c r="I34" s="272">
        <f>J34</f>
        <v>28</v>
      </c>
      <c r="J34" s="153">
        <v>28</v>
      </c>
      <c r="K34" s="241" t="s">
        <v>73</v>
      </c>
      <c r="L34" s="293" t="s">
        <v>162</v>
      </c>
      <c r="M34" s="155"/>
      <c r="N34" s="27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</row>
    <row r="35" spans="1:1022" ht="15.75" thickBot="1" x14ac:dyDescent="0.3">
      <c r="A35" s="414"/>
      <c r="B35" s="157">
        <v>2</v>
      </c>
      <c r="C35" s="262" t="s">
        <v>92</v>
      </c>
      <c r="D35" s="262"/>
      <c r="E35" s="274"/>
      <c r="F35" s="47">
        <v>2005</v>
      </c>
      <c r="G35" s="47" t="s">
        <v>73</v>
      </c>
      <c r="H35" s="276">
        <v>105.2</v>
      </c>
      <c r="I35" s="159">
        <f>J35-J34</f>
        <v>26</v>
      </c>
      <c r="J35" s="162">
        <v>54</v>
      </c>
      <c r="K35" s="158" t="s">
        <v>73</v>
      </c>
      <c r="L35" s="262" t="s">
        <v>80</v>
      </c>
      <c r="M35" s="181"/>
      <c r="N35" s="29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</row>
    <row r="36" spans="1:1022" ht="15.75" thickBot="1" x14ac:dyDescent="0.3">
      <c r="A36" s="414"/>
      <c r="B36" s="157">
        <v>3</v>
      </c>
      <c r="C36" s="262" t="s">
        <v>78</v>
      </c>
      <c r="D36" s="262"/>
      <c r="E36" s="274"/>
      <c r="F36" s="47">
        <v>1973</v>
      </c>
      <c r="G36" s="47" t="s">
        <v>73</v>
      </c>
      <c r="H36" s="276">
        <v>80.3</v>
      </c>
      <c r="I36" s="159">
        <f t="shared" ref="I36:I37" si="3">J36-J35</f>
        <v>20</v>
      </c>
      <c r="J36" s="159">
        <v>74</v>
      </c>
      <c r="K36" s="158" t="s">
        <v>73</v>
      </c>
      <c r="L36" s="262" t="s">
        <v>80</v>
      </c>
      <c r="M36" s="160"/>
      <c r="N36" s="27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</row>
    <row r="37" spans="1:1022" ht="15.75" thickBot="1" x14ac:dyDescent="0.3">
      <c r="A37" s="414"/>
      <c r="B37" s="163">
        <v>4</v>
      </c>
      <c r="C37" s="279" t="s">
        <v>93</v>
      </c>
      <c r="D37" s="279"/>
      <c r="E37" s="280"/>
      <c r="F37" s="256">
        <v>2006</v>
      </c>
      <c r="G37" s="256">
        <v>2</v>
      </c>
      <c r="H37" s="282">
        <v>59.8</v>
      </c>
      <c r="I37" s="164">
        <f t="shared" si="3"/>
        <v>18</v>
      </c>
      <c r="J37" s="164">
        <v>92</v>
      </c>
      <c r="K37" s="242" t="s">
        <v>73</v>
      </c>
      <c r="L37" s="279" t="s">
        <v>80</v>
      </c>
      <c r="M37" s="166"/>
      <c r="N37" s="28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</row>
    <row r="38" spans="1:1022" ht="16.5" thickBot="1" x14ac:dyDescent="0.3">
      <c r="A38" s="168"/>
      <c r="B38" s="168"/>
      <c r="C38" s="169"/>
      <c r="D38" s="169"/>
      <c r="E38" s="169"/>
      <c r="F38" s="37"/>
      <c r="G38" s="170" t="s">
        <v>180</v>
      </c>
      <c r="H38" s="171">
        <f>SUM(H34:H37)</f>
        <v>308.10000000000002</v>
      </c>
      <c r="I38" s="172"/>
      <c r="J38" s="173">
        <f>J37</f>
        <v>92</v>
      </c>
      <c r="K38" s="174"/>
      <c r="L38" s="172"/>
      <c r="M38" s="168"/>
      <c r="N38" s="16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</row>
    <row r="39" spans="1:1022" ht="3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</row>
    <row r="40" spans="1:1022" ht="15.75" x14ac:dyDescent="0.25">
      <c r="A40" s="182" t="s">
        <v>27</v>
      </c>
      <c r="B40" s="183"/>
      <c r="C40" s="183"/>
      <c r="E40" s="26" t="s">
        <v>28</v>
      </c>
      <c r="F40" s="61"/>
      <c r="G40" s="3"/>
      <c r="H40" s="39" t="s">
        <v>29</v>
      </c>
      <c r="I40" s="61"/>
      <c r="J40" s="40"/>
      <c r="K40" s="40"/>
      <c r="L40" s="26" t="s">
        <v>30</v>
      </c>
      <c r="M40" s="61"/>
      <c r="N40" s="6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</row>
    <row r="41" spans="1:1022" ht="15.75" x14ac:dyDescent="0.25">
      <c r="A41" s="182" t="s">
        <v>31</v>
      </c>
      <c r="B41" s="183"/>
      <c r="C41" s="183"/>
      <c r="E41" s="26" t="s">
        <v>32</v>
      </c>
      <c r="F41" s="61"/>
      <c r="G41" s="3"/>
      <c r="H41" s="39" t="s">
        <v>29</v>
      </c>
      <c r="I41" s="61"/>
      <c r="J41" s="40"/>
      <c r="K41" s="40"/>
      <c r="L41" s="26" t="s">
        <v>106</v>
      </c>
      <c r="M41" s="61"/>
      <c r="N41" s="6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</row>
    <row r="42" spans="1:102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</row>
    <row r="43" spans="1:102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</row>
    <row r="44" spans="1:102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</row>
    <row r="45" spans="1:102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</row>
    <row r="46" spans="1:102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</row>
  </sheetData>
  <mergeCells count="23">
    <mergeCell ref="E4:J4"/>
    <mergeCell ref="L4:N4"/>
    <mergeCell ref="A5:C6"/>
    <mergeCell ref="L5:N5"/>
    <mergeCell ref="E6:J6"/>
    <mergeCell ref="L6:N6"/>
    <mergeCell ref="D5:K5"/>
    <mergeCell ref="A34:A37"/>
    <mergeCell ref="C26:E26"/>
    <mergeCell ref="A7:C7"/>
    <mergeCell ref="E7:H7"/>
    <mergeCell ref="I7:N7"/>
    <mergeCell ref="E9:H9"/>
    <mergeCell ref="C19:E19"/>
    <mergeCell ref="L19:N19"/>
    <mergeCell ref="A20:A23"/>
    <mergeCell ref="L26:N26"/>
    <mergeCell ref="A27:A30"/>
    <mergeCell ref="C12:E12"/>
    <mergeCell ref="L12:N12"/>
    <mergeCell ref="A13:A16"/>
    <mergeCell ref="C33:E33"/>
    <mergeCell ref="L33:N3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9"/>
  <sheetViews>
    <sheetView tabSelected="1" workbookViewId="0">
      <selection activeCell="Q12" sqref="Q12"/>
    </sheetView>
  </sheetViews>
  <sheetFormatPr defaultColWidth="9.140625" defaultRowHeight="15" x14ac:dyDescent="0.25"/>
  <cols>
    <col min="1" max="1" width="5.28515625" style="16" customWidth="1"/>
    <col min="2" max="2" width="11.140625" style="16" customWidth="1"/>
    <col min="3" max="3" width="10" style="16" customWidth="1"/>
    <col min="4" max="4" width="7.5703125" style="16" customWidth="1"/>
    <col min="5" max="5" width="7.28515625" style="16" customWidth="1"/>
    <col min="6" max="6" width="6" style="16" customWidth="1"/>
    <col min="7" max="7" width="18.42578125" style="16" customWidth="1"/>
    <col min="8" max="8" width="8" style="16" customWidth="1"/>
    <col min="9" max="9" width="7" style="16" customWidth="1"/>
    <col min="10" max="10" width="7.140625" style="35" customWidth="1"/>
    <col min="11" max="11" width="7.85546875" style="16" customWidth="1"/>
    <col min="12" max="12" width="8.42578125" style="16" customWidth="1"/>
    <col min="13" max="13" width="8.85546875" style="16" customWidth="1"/>
    <col min="14" max="14" width="9" style="16" customWidth="1"/>
    <col min="15" max="1022" width="9.140625" style="16"/>
    <col min="1023" max="16384" width="9.140625" style="3"/>
  </cols>
  <sheetData>
    <row r="1" spans="1:1022" ht="15.75" x14ac:dyDescent="0.2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9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ht="15.75" x14ac:dyDescent="0.25">
      <c r="A2" s="1"/>
      <c r="B2" s="1"/>
      <c r="C2" s="1"/>
      <c r="D2" s="1"/>
      <c r="E2" s="1"/>
      <c r="F2" s="1"/>
      <c r="G2" s="37" t="s">
        <v>1</v>
      </c>
      <c r="H2" s="1"/>
      <c r="I2" s="1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</row>
    <row r="3" spans="1:1022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 ht="18.75" x14ac:dyDescent="0.25">
      <c r="A4" s="72" t="s">
        <v>142</v>
      </c>
      <c r="B4" s="6"/>
      <c r="C4" s="6"/>
      <c r="D4" s="1"/>
      <c r="E4" s="369" t="s">
        <v>2</v>
      </c>
      <c r="F4" s="369"/>
      <c r="G4" s="369"/>
      <c r="H4" s="369"/>
      <c r="I4" s="369"/>
      <c r="J4" s="369"/>
      <c r="K4" s="3"/>
      <c r="L4" s="425" t="s">
        <v>181</v>
      </c>
      <c r="M4" s="426"/>
      <c r="N4" s="4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</row>
    <row r="5" spans="1:1022" ht="15.75" x14ac:dyDescent="0.25">
      <c r="A5" s="370" t="s">
        <v>167</v>
      </c>
      <c r="B5" s="371"/>
      <c r="C5" s="372"/>
      <c r="D5" s="383" t="s">
        <v>150</v>
      </c>
      <c r="E5" s="376"/>
      <c r="F5" s="376"/>
      <c r="G5" s="376"/>
      <c r="H5" s="376"/>
      <c r="I5" s="376"/>
      <c r="J5" s="376"/>
      <c r="K5" s="421"/>
      <c r="L5" s="428" t="s">
        <v>168</v>
      </c>
      <c r="M5" s="429"/>
      <c r="N5" s="43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</row>
    <row r="6" spans="1:1022" ht="15.75" x14ac:dyDescent="0.25">
      <c r="A6" s="373"/>
      <c r="B6" s="374"/>
      <c r="C6" s="375"/>
      <c r="D6" s="56"/>
      <c r="E6" s="376" t="s">
        <v>141</v>
      </c>
      <c r="F6" s="376"/>
      <c r="G6" s="376"/>
      <c r="H6" s="376"/>
      <c r="I6" s="376"/>
      <c r="J6" s="376"/>
      <c r="K6" s="3"/>
      <c r="L6" s="431" t="s">
        <v>169</v>
      </c>
      <c r="M6" s="431"/>
      <c r="N6" s="43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ht="19.5" x14ac:dyDescent="0.25">
      <c r="A7" s="377"/>
      <c r="B7" s="377"/>
      <c r="C7" s="377"/>
      <c r="D7" s="56"/>
      <c r="E7" s="419" t="s">
        <v>170</v>
      </c>
      <c r="F7" s="419"/>
      <c r="G7" s="419"/>
      <c r="H7" s="419"/>
      <c r="I7" s="420" t="s">
        <v>8</v>
      </c>
      <c r="J7" s="420"/>
      <c r="K7" s="420"/>
      <c r="L7" s="420"/>
      <c r="M7" s="420"/>
      <c r="N7" s="42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</row>
    <row r="8" spans="1:1022" ht="19.5" x14ac:dyDescent="0.25">
      <c r="A8" s="18" t="s">
        <v>9</v>
      </c>
      <c r="B8" s="19"/>
      <c r="C8" s="20"/>
      <c r="D8" s="21">
        <v>10</v>
      </c>
      <c r="E8" s="136"/>
      <c r="F8" s="136"/>
      <c r="G8" s="17" t="s">
        <v>7</v>
      </c>
      <c r="H8" s="136"/>
      <c r="I8" s="137" t="s">
        <v>171</v>
      </c>
      <c r="J8" s="137" t="s">
        <v>172</v>
      </c>
      <c r="K8" s="137" t="s">
        <v>91</v>
      </c>
      <c r="L8" s="25" t="s">
        <v>77</v>
      </c>
      <c r="M8" s="25" t="s">
        <v>14</v>
      </c>
      <c r="N8" s="25" t="s">
        <v>173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</row>
    <row r="9" spans="1:1022" ht="15.75" x14ac:dyDescent="0.25">
      <c r="A9" s="24" t="s">
        <v>16</v>
      </c>
      <c r="B9" s="19"/>
      <c r="C9" s="20"/>
      <c r="D9" s="21">
        <v>48</v>
      </c>
      <c r="E9" s="383"/>
      <c r="F9" s="376"/>
      <c r="G9" s="376"/>
      <c r="H9" s="421"/>
      <c r="I9" s="138"/>
      <c r="J9" s="138"/>
      <c r="K9" s="138"/>
      <c r="L9" s="139"/>
      <c r="M9" s="139"/>
      <c r="N9" s="13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ht="6" customHeight="1" x14ac:dyDescent="0.25">
      <c r="A10" s="140"/>
      <c r="B10" s="141"/>
      <c r="C10" s="93"/>
      <c r="D10" s="93"/>
      <c r="E10" s="92"/>
      <c r="F10" s="92"/>
      <c r="G10" s="92"/>
      <c r="H10" s="92"/>
      <c r="I10" s="92"/>
      <c r="J10" s="92"/>
      <c r="K10" s="92"/>
      <c r="L10" s="142"/>
      <c r="M10" s="142"/>
      <c r="N10" s="14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</row>
    <row r="11" spans="1:1022" ht="15.75" customHeight="1" thickBot="1" x14ac:dyDescent="0.3">
      <c r="A11" s="175" t="s">
        <v>174</v>
      </c>
      <c r="B11" s="175"/>
      <c r="C11" s="294" t="s">
        <v>116</v>
      </c>
      <c r="D11" s="169"/>
      <c r="E11" s="169"/>
      <c r="F11" s="172"/>
      <c r="G11" s="172"/>
      <c r="H11" s="172"/>
      <c r="I11" s="172"/>
      <c r="J11" s="172"/>
      <c r="K11" s="172"/>
      <c r="L11" s="172"/>
      <c r="M11" s="176"/>
      <c r="N11" s="16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</row>
    <row r="12" spans="1:1022" ht="39" customHeight="1" thickBot="1" x14ac:dyDescent="0.3">
      <c r="A12" s="218" t="s">
        <v>17</v>
      </c>
      <c r="B12" s="219" t="s">
        <v>175</v>
      </c>
      <c r="C12" s="422" t="s">
        <v>18</v>
      </c>
      <c r="D12" s="422"/>
      <c r="E12" s="422"/>
      <c r="F12" s="220" t="s">
        <v>19</v>
      </c>
      <c r="G12" s="220" t="s">
        <v>20</v>
      </c>
      <c r="H12" s="220" t="s">
        <v>176</v>
      </c>
      <c r="I12" s="221" t="s">
        <v>177</v>
      </c>
      <c r="J12" s="220" t="s">
        <v>178</v>
      </c>
      <c r="K12" s="220" t="s">
        <v>179</v>
      </c>
      <c r="L12" s="423" t="s">
        <v>26</v>
      </c>
      <c r="M12" s="423"/>
      <c r="N12" s="42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ht="15.75" customHeight="1" thickBot="1" x14ac:dyDescent="0.3">
      <c r="A13" s="414">
        <v>1</v>
      </c>
      <c r="B13" s="177">
        <v>1</v>
      </c>
      <c r="C13" s="260" t="s">
        <v>126</v>
      </c>
      <c r="D13" s="231"/>
      <c r="E13" s="223"/>
      <c r="F13" s="232">
        <v>2011</v>
      </c>
      <c r="G13" s="233" t="s">
        <v>156</v>
      </c>
      <c r="H13" s="226">
        <v>51.2</v>
      </c>
      <c r="I13" s="152">
        <f>J13</f>
        <v>24</v>
      </c>
      <c r="J13" s="153">
        <v>24</v>
      </c>
      <c r="K13" s="154" t="s">
        <v>73</v>
      </c>
      <c r="L13" s="265" t="s">
        <v>82</v>
      </c>
      <c r="M13" s="178"/>
      <c r="N13" s="15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</row>
    <row r="14" spans="1:1022" ht="15.75" customHeight="1" thickBot="1" x14ac:dyDescent="0.3">
      <c r="A14" s="415"/>
      <c r="B14" s="159">
        <v>2</v>
      </c>
      <c r="C14" s="263" t="s">
        <v>84</v>
      </c>
      <c r="D14" s="53"/>
      <c r="E14" s="88"/>
      <c r="F14" s="51">
        <v>2008</v>
      </c>
      <c r="G14" s="29">
        <v>1</v>
      </c>
      <c r="H14" s="54">
        <v>58</v>
      </c>
      <c r="I14" s="159">
        <f>J14-J13</f>
        <v>29</v>
      </c>
      <c r="J14" s="159">
        <v>53</v>
      </c>
      <c r="K14" s="158" t="s">
        <v>73</v>
      </c>
      <c r="L14" s="69" t="s">
        <v>82</v>
      </c>
      <c r="M14" s="179"/>
      <c r="N14" s="16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</row>
    <row r="15" spans="1:1022" ht="15.75" customHeight="1" thickBot="1" x14ac:dyDescent="0.3">
      <c r="A15" s="415"/>
      <c r="B15" s="159">
        <v>3</v>
      </c>
      <c r="C15" s="263" t="s">
        <v>81</v>
      </c>
      <c r="D15" s="53"/>
      <c r="E15" s="88"/>
      <c r="F15" s="51">
        <v>2009</v>
      </c>
      <c r="G15" s="29">
        <v>3</v>
      </c>
      <c r="H15" s="54">
        <v>110.1</v>
      </c>
      <c r="I15" s="159">
        <f t="shared" ref="I15:I16" si="0">J15-J14</f>
        <v>34</v>
      </c>
      <c r="J15" s="162">
        <v>87</v>
      </c>
      <c r="K15" s="158" t="s">
        <v>73</v>
      </c>
      <c r="L15" s="69" t="s">
        <v>82</v>
      </c>
      <c r="M15" s="179"/>
      <c r="N15" s="16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ht="15.75" customHeight="1" thickBot="1" x14ac:dyDescent="0.3">
      <c r="A16" s="415"/>
      <c r="B16" s="164">
        <v>4</v>
      </c>
      <c r="C16" s="268" t="s">
        <v>100</v>
      </c>
      <c r="D16" s="253"/>
      <c r="E16" s="229"/>
      <c r="F16" s="266">
        <v>2009</v>
      </c>
      <c r="G16" s="267">
        <v>1</v>
      </c>
      <c r="H16" s="230">
        <v>75.8</v>
      </c>
      <c r="I16" s="164">
        <f t="shared" si="0"/>
        <v>37</v>
      </c>
      <c r="J16" s="164">
        <v>124</v>
      </c>
      <c r="K16" s="165" t="s">
        <v>73</v>
      </c>
      <c r="L16" s="257" t="s">
        <v>82</v>
      </c>
      <c r="M16" s="180"/>
      <c r="N16" s="16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</row>
    <row r="17" spans="1:1022" ht="15.75" customHeight="1" thickBot="1" x14ac:dyDescent="0.3">
      <c r="A17" s="168"/>
      <c r="B17" s="168"/>
      <c r="C17" s="169"/>
      <c r="D17" s="169"/>
      <c r="E17" s="169"/>
      <c r="F17" s="37"/>
      <c r="G17" s="170" t="s">
        <v>180</v>
      </c>
      <c r="H17" s="171">
        <f>SUM(H13:H16)</f>
        <v>295.10000000000002</v>
      </c>
      <c r="I17" s="172"/>
      <c r="J17" s="173">
        <f>J16</f>
        <v>124</v>
      </c>
      <c r="K17" s="174"/>
      <c r="L17" s="172"/>
      <c r="M17" s="168"/>
      <c r="N17" s="16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</row>
    <row r="18" spans="1:1022" ht="15.75" thickBot="1" x14ac:dyDescent="0.3">
      <c r="A18" s="143" t="s">
        <v>174</v>
      </c>
      <c r="B18" s="143"/>
      <c r="C18" s="144" t="s">
        <v>188</v>
      </c>
      <c r="D18" s="144"/>
      <c r="E18" s="144"/>
      <c r="F18" s="145"/>
      <c r="G18" s="145"/>
      <c r="H18" s="145"/>
      <c r="I18" s="145"/>
      <c r="J18" s="145"/>
      <c r="K18" s="145"/>
      <c r="L18" s="145"/>
      <c r="M18" s="146"/>
      <c r="N18" s="14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</row>
    <row r="19" spans="1:1022" ht="34.5" thickBot="1" x14ac:dyDescent="0.3">
      <c r="A19" s="218" t="s">
        <v>17</v>
      </c>
      <c r="B19" s="219" t="s">
        <v>175</v>
      </c>
      <c r="C19" s="422" t="s">
        <v>18</v>
      </c>
      <c r="D19" s="422"/>
      <c r="E19" s="422"/>
      <c r="F19" s="220" t="s">
        <v>19</v>
      </c>
      <c r="G19" s="220" t="s">
        <v>20</v>
      </c>
      <c r="H19" s="220" t="s">
        <v>176</v>
      </c>
      <c r="I19" s="221" t="s">
        <v>177</v>
      </c>
      <c r="J19" s="220" t="s">
        <v>178</v>
      </c>
      <c r="K19" s="220" t="s">
        <v>179</v>
      </c>
      <c r="L19" s="423" t="s">
        <v>26</v>
      </c>
      <c r="M19" s="423"/>
      <c r="N19" s="4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</row>
    <row r="20" spans="1:1022" ht="15.75" thickBot="1" x14ac:dyDescent="0.3">
      <c r="A20" s="414">
        <v>2</v>
      </c>
      <c r="B20" s="150">
        <v>1</v>
      </c>
      <c r="C20" s="432" t="s">
        <v>189</v>
      </c>
      <c r="D20" s="432"/>
      <c r="E20" s="432"/>
      <c r="F20" s="151">
        <v>2004</v>
      </c>
      <c r="G20" s="270">
        <v>1</v>
      </c>
      <c r="H20" s="271">
        <v>52</v>
      </c>
      <c r="I20" s="152">
        <f>J20</f>
        <v>30</v>
      </c>
      <c r="J20" s="153">
        <v>30</v>
      </c>
      <c r="K20" s="154" t="s">
        <v>73</v>
      </c>
      <c r="L20" s="285" t="s">
        <v>112</v>
      </c>
      <c r="M20" s="155"/>
      <c r="N20" s="27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</row>
    <row r="21" spans="1:1022" ht="15.75" thickBot="1" x14ac:dyDescent="0.3">
      <c r="A21" s="415"/>
      <c r="B21" s="157">
        <v>2</v>
      </c>
      <c r="C21" s="261" t="s">
        <v>72</v>
      </c>
      <c r="D21" s="262"/>
      <c r="E21" s="274"/>
      <c r="F21" s="275">
        <v>2001</v>
      </c>
      <c r="G21" s="275">
        <v>1</v>
      </c>
      <c r="H21" s="276">
        <v>61.3</v>
      </c>
      <c r="I21" s="159">
        <f>J21-J20</f>
        <v>21</v>
      </c>
      <c r="J21" s="159">
        <v>51</v>
      </c>
      <c r="K21" s="158" t="s">
        <v>73</v>
      </c>
      <c r="L21" s="261" t="s">
        <v>70</v>
      </c>
      <c r="M21" s="160"/>
      <c r="N21" s="27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</row>
    <row r="22" spans="1:1022" ht="15.75" thickBot="1" x14ac:dyDescent="0.3">
      <c r="A22" s="415"/>
      <c r="B22" s="157">
        <v>3</v>
      </c>
      <c r="C22" s="261" t="s">
        <v>113</v>
      </c>
      <c r="D22" s="262"/>
      <c r="E22" s="274"/>
      <c r="F22" s="275">
        <v>2007</v>
      </c>
      <c r="G22" s="275">
        <v>1</v>
      </c>
      <c r="H22" s="276">
        <v>51.1</v>
      </c>
      <c r="I22" s="159">
        <f t="shared" ref="I22:I23" si="1">J22-J21</f>
        <v>22</v>
      </c>
      <c r="J22" s="162">
        <v>73</v>
      </c>
      <c r="K22" s="158" t="s">
        <v>73</v>
      </c>
      <c r="L22" s="261" t="s">
        <v>190</v>
      </c>
      <c r="M22" s="160"/>
      <c r="N22" s="27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</row>
    <row r="23" spans="1:1022" ht="15.75" thickBot="1" x14ac:dyDescent="0.3">
      <c r="A23" s="415"/>
      <c r="B23" s="163">
        <v>4</v>
      </c>
      <c r="C23" s="278" t="s">
        <v>136</v>
      </c>
      <c r="D23" s="279"/>
      <c r="E23" s="280"/>
      <c r="F23" s="281">
        <v>1992</v>
      </c>
      <c r="G23" s="281" t="s">
        <v>73</v>
      </c>
      <c r="H23" s="282">
        <v>63</v>
      </c>
      <c r="I23" s="164">
        <f t="shared" si="1"/>
        <v>40</v>
      </c>
      <c r="J23" s="164">
        <v>113</v>
      </c>
      <c r="K23" s="165" t="s">
        <v>73</v>
      </c>
      <c r="L23" s="278" t="s">
        <v>94</v>
      </c>
      <c r="M23" s="166"/>
      <c r="N23" s="28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</row>
    <row r="24" spans="1:1022" ht="16.5" thickBot="1" x14ac:dyDescent="0.3">
      <c r="A24" s="168"/>
      <c r="B24" s="168"/>
      <c r="C24" s="169"/>
      <c r="D24" s="169"/>
      <c r="E24" s="169"/>
      <c r="F24" s="37"/>
      <c r="G24" s="170" t="s">
        <v>180</v>
      </c>
      <c r="H24" s="171">
        <f>SUM(H20:H23)</f>
        <v>227.4</v>
      </c>
      <c r="I24" s="172"/>
      <c r="J24" s="173">
        <f>J23</f>
        <v>113</v>
      </c>
      <c r="K24" s="174"/>
      <c r="L24" s="172"/>
      <c r="M24" s="168"/>
      <c r="N24" s="16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</row>
    <row r="25" spans="1:1022" ht="15.75" thickBot="1" x14ac:dyDescent="0.3">
      <c r="A25" s="175" t="s">
        <v>174</v>
      </c>
      <c r="B25" s="175"/>
      <c r="C25" s="295" t="s">
        <v>79</v>
      </c>
      <c r="D25" s="169"/>
      <c r="E25" s="169"/>
      <c r="F25" s="172"/>
      <c r="G25" s="172"/>
      <c r="H25" s="172"/>
      <c r="I25" s="172"/>
      <c r="J25" s="172"/>
      <c r="K25" s="172"/>
      <c r="L25" s="172"/>
      <c r="M25" s="176"/>
      <c r="N25" s="16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</row>
    <row r="26" spans="1:1022" ht="34.5" thickBot="1" x14ac:dyDescent="0.3">
      <c r="A26" s="148" t="s">
        <v>17</v>
      </c>
      <c r="B26" s="199" t="s">
        <v>175</v>
      </c>
      <c r="C26" s="416" t="s">
        <v>18</v>
      </c>
      <c r="D26" s="416"/>
      <c r="E26" s="416"/>
      <c r="F26" s="200" t="s">
        <v>19</v>
      </c>
      <c r="G26" s="200" t="s">
        <v>20</v>
      </c>
      <c r="H26" s="200" t="s">
        <v>176</v>
      </c>
      <c r="I26" s="149" t="s">
        <v>177</v>
      </c>
      <c r="J26" s="200" t="s">
        <v>178</v>
      </c>
      <c r="K26" s="200" t="s">
        <v>179</v>
      </c>
      <c r="L26" s="417" t="s">
        <v>26</v>
      </c>
      <c r="M26" s="417"/>
      <c r="N26" s="41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</row>
    <row r="27" spans="1:1022" ht="15.75" thickBot="1" x14ac:dyDescent="0.3">
      <c r="A27" s="414">
        <v>3</v>
      </c>
      <c r="B27" s="150">
        <v>1</v>
      </c>
      <c r="C27" s="285" t="s">
        <v>102</v>
      </c>
      <c r="D27" s="285"/>
      <c r="E27" s="286"/>
      <c r="F27" s="287">
        <v>2007</v>
      </c>
      <c r="G27" s="287">
        <v>2</v>
      </c>
      <c r="H27" s="288">
        <v>68</v>
      </c>
      <c r="I27" s="152">
        <f>J27</f>
        <v>35</v>
      </c>
      <c r="J27" s="153">
        <v>35</v>
      </c>
      <c r="K27" s="154" t="s">
        <v>73</v>
      </c>
      <c r="L27" s="285" t="s">
        <v>80</v>
      </c>
      <c r="M27" s="155"/>
      <c r="N27" s="27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</row>
    <row r="28" spans="1:1022" ht="15.75" thickBot="1" x14ac:dyDescent="0.3">
      <c r="A28" s="414"/>
      <c r="B28" s="157">
        <v>2</v>
      </c>
      <c r="C28" s="289" t="s">
        <v>103</v>
      </c>
      <c r="D28" s="289"/>
      <c r="E28" s="274"/>
      <c r="F28" s="87">
        <v>1972</v>
      </c>
      <c r="G28" s="87">
        <v>1</v>
      </c>
      <c r="H28" s="290">
        <v>67.400000000000006</v>
      </c>
      <c r="I28" s="159">
        <f>J28-J27</f>
        <v>34</v>
      </c>
      <c r="J28" s="162">
        <v>69</v>
      </c>
      <c r="K28" s="158" t="s">
        <v>73</v>
      </c>
      <c r="L28" s="262" t="s">
        <v>80</v>
      </c>
      <c r="M28" s="181"/>
      <c r="N28" s="29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</row>
    <row r="29" spans="1:1022" ht="15.75" thickBot="1" x14ac:dyDescent="0.3">
      <c r="A29" s="414"/>
      <c r="B29" s="157">
        <v>3</v>
      </c>
      <c r="C29" s="263" t="s">
        <v>125</v>
      </c>
      <c r="D29" s="263"/>
      <c r="E29" s="274"/>
      <c r="F29" s="51">
        <v>2010</v>
      </c>
      <c r="G29" s="269" t="s">
        <v>73</v>
      </c>
      <c r="H29" s="276">
        <v>59.2</v>
      </c>
      <c r="I29" s="159">
        <f t="shared" ref="I29:I30" si="2">J29-J28</f>
        <v>21</v>
      </c>
      <c r="J29" s="159">
        <v>90</v>
      </c>
      <c r="K29" s="158" t="s">
        <v>73</v>
      </c>
      <c r="L29" s="50" t="s">
        <v>82</v>
      </c>
      <c r="M29" s="160"/>
      <c r="N29" s="27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</row>
    <row r="30" spans="1:1022" ht="15.75" thickBot="1" x14ac:dyDescent="0.3">
      <c r="A30" s="414"/>
      <c r="B30" s="163">
        <v>4</v>
      </c>
      <c r="C30" s="279" t="s">
        <v>101</v>
      </c>
      <c r="D30" s="279"/>
      <c r="E30" s="280"/>
      <c r="F30" s="256">
        <v>2007</v>
      </c>
      <c r="G30" s="256">
        <v>3</v>
      </c>
      <c r="H30" s="292">
        <v>46.6</v>
      </c>
      <c r="I30" s="164">
        <f t="shared" si="2"/>
        <v>20</v>
      </c>
      <c r="J30" s="164">
        <v>110</v>
      </c>
      <c r="K30" s="165" t="s">
        <v>73</v>
      </c>
      <c r="L30" s="279" t="s">
        <v>80</v>
      </c>
      <c r="M30" s="166"/>
      <c r="N30" s="28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</row>
    <row r="31" spans="1:1022" ht="16.5" thickBot="1" x14ac:dyDescent="0.3">
      <c r="A31" s="168"/>
      <c r="B31" s="168"/>
      <c r="C31" s="169"/>
      <c r="D31" s="169"/>
      <c r="E31" s="169"/>
      <c r="F31" s="37"/>
      <c r="G31" s="170" t="s">
        <v>180</v>
      </c>
      <c r="H31" s="171">
        <f>SUM(H27:H30)</f>
        <v>241.20000000000002</v>
      </c>
      <c r="I31" s="172"/>
      <c r="J31" s="173">
        <f>J30</f>
        <v>110</v>
      </c>
      <c r="K31" s="174"/>
      <c r="L31" s="172"/>
      <c r="M31" s="168"/>
      <c r="N31" s="16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</row>
    <row r="32" spans="1:1022" ht="3.75" customHeight="1" x14ac:dyDescent="0.25">
      <c r="A32" s="168"/>
      <c r="B32" s="168"/>
      <c r="C32" s="169"/>
      <c r="D32" s="169"/>
      <c r="E32" s="169"/>
      <c r="F32" s="37"/>
      <c r="G32" s="170"/>
      <c r="H32" s="264"/>
      <c r="I32" s="172"/>
      <c r="J32" s="174"/>
      <c r="K32" s="174"/>
      <c r="L32" s="172"/>
      <c r="M32" s="168"/>
      <c r="N32" s="16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</row>
    <row r="33" spans="1:1022" ht="15.75" x14ac:dyDescent="0.25">
      <c r="A33" s="182" t="s">
        <v>27</v>
      </c>
      <c r="B33" s="183"/>
      <c r="C33" s="183"/>
      <c r="E33" s="26" t="s">
        <v>28</v>
      </c>
      <c r="F33" s="61"/>
      <c r="G33" s="3"/>
      <c r="H33" s="39" t="s">
        <v>29</v>
      </c>
      <c r="I33" s="61"/>
      <c r="J33" s="40"/>
      <c r="K33" s="40"/>
      <c r="L33" s="26" t="s">
        <v>30</v>
      </c>
      <c r="M33" s="61"/>
      <c r="N33" s="6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</row>
    <row r="34" spans="1:1022" ht="15.75" x14ac:dyDescent="0.25">
      <c r="A34" s="182" t="s">
        <v>31</v>
      </c>
      <c r="B34" s="183"/>
      <c r="C34" s="183"/>
      <c r="E34" s="26" t="s">
        <v>32</v>
      </c>
      <c r="F34" s="61"/>
      <c r="G34" s="3"/>
      <c r="H34" s="39" t="s">
        <v>29</v>
      </c>
      <c r="I34" s="61"/>
      <c r="J34" s="40"/>
      <c r="K34" s="40"/>
      <c r="L34" s="26" t="s">
        <v>106</v>
      </c>
      <c r="M34" s="61"/>
      <c r="N34" s="6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</row>
    <row r="35" spans="1:102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</row>
    <row r="36" spans="1:102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</row>
    <row r="37" spans="1:102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</row>
    <row r="38" spans="1:102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</row>
    <row r="39" spans="1:102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</row>
  </sheetData>
  <mergeCells count="21">
    <mergeCell ref="E4:J4"/>
    <mergeCell ref="L4:N4"/>
    <mergeCell ref="A5:C6"/>
    <mergeCell ref="L5:N5"/>
    <mergeCell ref="E6:J6"/>
    <mergeCell ref="L6:N6"/>
    <mergeCell ref="D5:K5"/>
    <mergeCell ref="A7:C7"/>
    <mergeCell ref="E7:H7"/>
    <mergeCell ref="A20:A23"/>
    <mergeCell ref="C20:E20"/>
    <mergeCell ref="I7:N7"/>
    <mergeCell ref="E9:H9"/>
    <mergeCell ref="C19:E19"/>
    <mergeCell ref="L19:N19"/>
    <mergeCell ref="C26:E26"/>
    <mergeCell ref="L26:N26"/>
    <mergeCell ref="A27:A30"/>
    <mergeCell ref="L12:N12"/>
    <mergeCell ref="A13:A16"/>
    <mergeCell ref="C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68</vt:lpstr>
      <vt:lpstr>63</vt:lpstr>
      <vt:lpstr>73</vt:lpstr>
      <vt:lpstr>78</vt:lpstr>
      <vt:lpstr>85</vt:lpstr>
      <vt:lpstr>95</vt:lpstr>
      <vt:lpstr>95+</vt:lpstr>
      <vt:lpstr>58ж</vt:lpstr>
      <vt:lpstr>63ж</vt:lpstr>
      <vt:lpstr>68ж</vt:lpstr>
      <vt:lpstr>68+ж</vt:lpstr>
      <vt:lpstr>суд</vt:lpstr>
      <vt:lpstr>ком</vt:lpstr>
      <vt:lpstr>эст м</vt:lpstr>
      <vt:lpstr>эст 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2024-11-02T14:27:00Z</dcterms:modified>
</cp:coreProperties>
</file>