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Турнир АБДУЛАЕВА 2021\"/>
    </mc:Choice>
  </mc:AlternateContent>
  <bookViews>
    <workbookView xWindow="-120" yWindow="-120" windowWidth="20730" windowHeight="11160" activeTab="4"/>
  </bookViews>
  <sheets>
    <sheet name="ФИН" sheetId="18" r:id="rId1"/>
    <sheet name="2стр" sheetId="17" r:id="rId2"/>
    <sheet name="1стр" sheetId="16" r:id="rId3"/>
    <sheet name="призеры" sheetId="3" r:id="rId4"/>
    <sheet name="призеры дев" sheetId="19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2">'1стр'!$A$1:$I$61</definedName>
    <definedName name="_xlnm.Print_Area" localSheetId="1">'2стр'!$A$1:$I$35</definedName>
    <definedName name="_xlnm.Print_Area" localSheetId="3">призеры!$A$1:$I$91</definedName>
    <definedName name="_xlnm.Print_Area" localSheetId="4">'призеры дев'!$A$1:$I$91</definedName>
    <definedName name="_xlnm.Print_Area" localSheetId="0">ФИН!$A$1:$I$47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0" i="19" l="1"/>
  <c r="F20" i="19"/>
  <c r="E20" i="19"/>
  <c r="D20" i="19"/>
  <c r="C20" i="19"/>
  <c r="H19" i="19"/>
  <c r="F19" i="19"/>
  <c r="E19" i="19"/>
  <c r="D19" i="19"/>
  <c r="C19" i="19"/>
  <c r="H18" i="19"/>
  <c r="F18" i="19"/>
  <c r="E18" i="19"/>
  <c r="D18" i="19"/>
  <c r="C18" i="19"/>
  <c r="H17" i="19"/>
  <c r="F17" i="19"/>
  <c r="E17" i="19"/>
  <c r="D17" i="19"/>
  <c r="C17" i="19"/>
  <c r="H16" i="19"/>
  <c r="F16" i="19"/>
  <c r="E16" i="19"/>
  <c r="D16" i="19"/>
  <c r="C16" i="19"/>
  <c r="H15" i="19"/>
  <c r="F15" i="19"/>
  <c r="E15" i="19"/>
  <c r="D15" i="19"/>
  <c r="C15" i="19"/>
  <c r="H76" i="19"/>
  <c r="F76" i="19"/>
  <c r="E76" i="19"/>
  <c r="D76" i="19"/>
  <c r="C76" i="19"/>
  <c r="H75" i="19"/>
  <c r="F75" i="19"/>
  <c r="E75" i="19"/>
  <c r="D75" i="19"/>
  <c r="C75" i="19"/>
  <c r="H74" i="19"/>
  <c r="F74" i="19"/>
  <c r="E74" i="19"/>
  <c r="D74" i="19"/>
  <c r="C74" i="19"/>
  <c r="H73" i="19"/>
  <c r="F73" i="19"/>
  <c r="E73" i="19"/>
  <c r="D73" i="19"/>
  <c r="C73" i="19"/>
  <c r="H72" i="19"/>
  <c r="F72" i="19"/>
  <c r="E72" i="19"/>
  <c r="D72" i="19"/>
  <c r="C72" i="19"/>
  <c r="H71" i="19"/>
  <c r="F71" i="19"/>
  <c r="E71" i="19"/>
  <c r="D71" i="19"/>
  <c r="C71" i="19"/>
  <c r="H76" i="3"/>
  <c r="F76" i="3"/>
  <c r="E76" i="3"/>
  <c r="D76" i="3"/>
  <c r="C76" i="3"/>
  <c r="H75" i="3"/>
  <c r="F75" i="3"/>
  <c r="E75" i="3"/>
  <c r="D75" i="3"/>
  <c r="C75" i="3"/>
  <c r="H74" i="3"/>
  <c r="F74" i="3"/>
  <c r="E74" i="3"/>
  <c r="D74" i="3"/>
  <c r="C74" i="3"/>
  <c r="H73" i="3"/>
  <c r="F73" i="3"/>
  <c r="E73" i="3"/>
  <c r="D73" i="3"/>
  <c r="C73" i="3"/>
  <c r="H72" i="3"/>
  <c r="F72" i="3"/>
  <c r="E72" i="3"/>
  <c r="D72" i="3"/>
  <c r="C72" i="3"/>
  <c r="H71" i="3"/>
  <c r="F71" i="3"/>
  <c r="E71" i="3"/>
  <c r="D71" i="3"/>
  <c r="C71" i="3"/>
  <c r="H69" i="19"/>
  <c r="F69" i="19"/>
  <c r="E69" i="19"/>
  <c r="D69" i="19"/>
  <c r="C69" i="19"/>
  <c r="H68" i="19"/>
  <c r="F68" i="19"/>
  <c r="E68" i="19"/>
  <c r="D68" i="19"/>
  <c r="C68" i="19"/>
  <c r="H67" i="19"/>
  <c r="F67" i="19"/>
  <c r="E67" i="19"/>
  <c r="D67" i="19"/>
  <c r="C67" i="19"/>
  <c r="H66" i="19"/>
  <c r="F66" i="19"/>
  <c r="E66" i="19"/>
  <c r="D66" i="19"/>
  <c r="C66" i="19"/>
  <c r="H65" i="19"/>
  <c r="F65" i="19"/>
  <c r="E65" i="19"/>
  <c r="D65" i="19"/>
  <c r="C65" i="19"/>
  <c r="H64" i="19"/>
  <c r="F64" i="19"/>
  <c r="E64" i="19"/>
  <c r="D64" i="19"/>
  <c r="C64" i="19"/>
  <c r="H69" i="3"/>
  <c r="F69" i="3"/>
  <c r="E69" i="3"/>
  <c r="D69" i="3"/>
  <c r="C69" i="3"/>
  <c r="H68" i="3"/>
  <c r="F68" i="3"/>
  <c r="E68" i="3"/>
  <c r="D68" i="3"/>
  <c r="C68" i="3"/>
  <c r="H67" i="3"/>
  <c r="F67" i="3"/>
  <c r="E67" i="3"/>
  <c r="D67" i="3"/>
  <c r="C67" i="3"/>
  <c r="H66" i="3"/>
  <c r="F66" i="3"/>
  <c r="E66" i="3"/>
  <c r="D66" i="3"/>
  <c r="C66" i="3"/>
  <c r="H65" i="3"/>
  <c r="F65" i="3"/>
  <c r="E65" i="3"/>
  <c r="D65" i="3"/>
  <c r="C65" i="3"/>
  <c r="H64" i="3"/>
  <c r="F64" i="3"/>
  <c r="E64" i="3"/>
  <c r="D64" i="3"/>
  <c r="C64" i="3"/>
  <c r="H62" i="19"/>
  <c r="F62" i="19"/>
  <c r="E62" i="19"/>
  <c r="D62" i="19"/>
  <c r="C62" i="19"/>
  <c r="H61" i="19"/>
  <c r="F61" i="19"/>
  <c r="E61" i="19"/>
  <c r="D61" i="19"/>
  <c r="C61" i="19"/>
  <c r="H60" i="19"/>
  <c r="F60" i="19"/>
  <c r="E60" i="19"/>
  <c r="D60" i="19"/>
  <c r="C60" i="19"/>
  <c r="H59" i="19"/>
  <c r="F59" i="19"/>
  <c r="E59" i="19"/>
  <c r="D59" i="19"/>
  <c r="C59" i="19"/>
  <c r="H58" i="19"/>
  <c r="F58" i="19"/>
  <c r="E58" i="19"/>
  <c r="D58" i="19"/>
  <c r="C58" i="19"/>
  <c r="H57" i="19"/>
  <c r="F57" i="19"/>
  <c r="E57" i="19"/>
  <c r="D57" i="19"/>
  <c r="C57" i="19"/>
  <c r="H62" i="3"/>
  <c r="F62" i="3"/>
  <c r="E62" i="3"/>
  <c r="D62" i="3"/>
  <c r="C62" i="3"/>
  <c r="H61" i="3"/>
  <c r="F61" i="3"/>
  <c r="E61" i="3"/>
  <c r="D61" i="3"/>
  <c r="C61" i="3"/>
  <c r="H60" i="3"/>
  <c r="F60" i="3"/>
  <c r="E60" i="3"/>
  <c r="D60" i="3"/>
  <c r="C60" i="3"/>
  <c r="H59" i="3"/>
  <c r="F59" i="3"/>
  <c r="E59" i="3"/>
  <c r="D59" i="3"/>
  <c r="C59" i="3"/>
  <c r="H58" i="3"/>
  <c r="F58" i="3"/>
  <c r="E58" i="3"/>
  <c r="D58" i="3"/>
  <c r="C58" i="3"/>
  <c r="H57" i="3"/>
  <c r="F57" i="3"/>
  <c r="E57" i="3"/>
  <c r="D57" i="3"/>
  <c r="C57" i="3"/>
  <c r="H55" i="19"/>
  <c r="F55" i="19"/>
  <c r="E55" i="19"/>
  <c r="D55" i="19"/>
  <c r="C55" i="19"/>
  <c r="H54" i="19"/>
  <c r="F54" i="19"/>
  <c r="E54" i="19"/>
  <c r="D54" i="19"/>
  <c r="C54" i="19"/>
  <c r="H53" i="19"/>
  <c r="F53" i="19"/>
  <c r="E53" i="19"/>
  <c r="D53" i="19"/>
  <c r="C53" i="19"/>
  <c r="H52" i="19"/>
  <c r="F52" i="19"/>
  <c r="E52" i="19"/>
  <c r="D52" i="19"/>
  <c r="C52" i="19"/>
  <c r="H51" i="19"/>
  <c r="F51" i="19"/>
  <c r="E51" i="19"/>
  <c r="D51" i="19"/>
  <c r="C51" i="19"/>
  <c r="H50" i="19"/>
  <c r="F50" i="19"/>
  <c r="E50" i="19"/>
  <c r="D50" i="19"/>
  <c r="C50" i="19"/>
  <c r="H55" i="3"/>
  <c r="F55" i="3"/>
  <c r="E55" i="3"/>
  <c r="D55" i="3"/>
  <c r="C55" i="3"/>
  <c r="H54" i="3"/>
  <c r="F54" i="3"/>
  <c r="E54" i="3"/>
  <c r="D54" i="3"/>
  <c r="C54" i="3"/>
  <c r="H53" i="3"/>
  <c r="F53" i="3"/>
  <c r="E53" i="3"/>
  <c r="D53" i="3"/>
  <c r="C53" i="3"/>
  <c r="H52" i="3"/>
  <c r="F52" i="3"/>
  <c r="E52" i="3"/>
  <c r="D52" i="3"/>
  <c r="C52" i="3"/>
  <c r="H51" i="3"/>
  <c r="F51" i="3"/>
  <c r="E51" i="3"/>
  <c r="D51" i="3"/>
  <c r="C51" i="3"/>
  <c r="H50" i="3"/>
  <c r="F50" i="3"/>
  <c r="E50" i="3"/>
  <c r="D50" i="3"/>
  <c r="C50" i="3"/>
  <c r="H48" i="19"/>
  <c r="F48" i="19"/>
  <c r="E48" i="19"/>
  <c r="D48" i="19"/>
  <c r="C48" i="19"/>
  <c r="H47" i="19"/>
  <c r="F47" i="19"/>
  <c r="E47" i="19"/>
  <c r="D47" i="19"/>
  <c r="C47" i="19"/>
  <c r="H46" i="19"/>
  <c r="F46" i="19"/>
  <c r="E46" i="19"/>
  <c r="D46" i="19"/>
  <c r="C46" i="19"/>
  <c r="H45" i="19"/>
  <c r="F45" i="19"/>
  <c r="E45" i="19"/>
  <c r="D45" i="19"/>
  <c r="C45" i="19"/>
  <c r="H44" i="19"/>
  <c r="F44" i="19"/>
  <c r="E44" i="19"/>
  <c r="D44" i="19"/>
  <c r="C44" i="19"/>
  <c r="H43" i="19"/>
  <c r="F43" i="19"/>
  <c r="E43" i="19"/>
  <c r="D43" i="19"/>
  <c r="C43" i="19"/>
  <c r="H48" i="3"/>
  <c r="F48" i="3"/>
  <c r="E48" i="3"/>
  <c r="D48" i="3"/>
  <c r="C48" i="3"/>
  <c r="H47" i="3"/>
  <c r="F47" i="3"/>
  <c r="E47" i="3"/>
  <c r="D47" i="3"/>
  <c r="C47" i="3"/>
  <c r="H46" i="3"/>
  <c r="F46" i="3"/>
  <c r="E46" i="3"/>
  <c r="D46" i="3"/>
  <c r="C46" i="3"/>
  <c r="H45" i="3"/>
  <c r="F45" i="3"/>
  <c r="E45" i="3"/>
  <c r="D45" i="3"/>
  <c r="C45" i="3"/>
  <c r="H44" i="3"/>
  <c r="F44" i="3"/>
  <c r="E44" i="3"/>
  <c r="D44" i="3"/>
  <c r="C44" i="3"/>
  <c r="H43" i="3"/>
  <c r="F43" i="3"/>
  <c r="E43" i="3"/>
  <c r="D43" i="3"/>
  <c r="C43" i="3"/>
  <c r="H41" i="19"/>
  <c r="F41" i="19"/>
  <c r="E41" i="19"/>
  <c r="D41" i="19"/>
  <c r="C41" i="19"/>
  <c r="H40" i="19"/>
  <c r="F40" i="19"/>
  <c r="E40" i="19"/>
  <c r="D40" i="19"/>
  <c r="C40" i="19"/>
  <c r="H39" i="19"/>
  <c r="F39" i="19"/>
  <c r="E39" i="19"/>
  <c r="D39" i="19"/>
  <c r="C39" i="19"/>
  <c r="H38" i="19"/>
  <c r="F38" i="19"/>
  <c r="E38" i="19"/>
  <c r="D38" i="19"/>
  <c r="C38" i="19"/>
  <c r="H37" i="19"/>
  <c r="F37" i="19"/>
  <c r="E37" i="19"/>
  <c r="D37" i="19"/>
  <c r="C37" i="19"/>
  <c r="H36" i="19"/>
  <c r="F36" i="19"/>
  <c r="E36" i="19"/>
  <c r="D36" i="19"/>
  <c r="C36" i="19"/>
  <c r="H41" i="3"/>
  <c r="F41" i="3"/>
  <c r="E41" i="3"/>
  <c r="D41" i="3"/>
  <c r="C41" i="3"/>
  <c r="H40" i="3"/>
  <c r="F40" i="3"/>
  <c r="E40" i="3"/>
  <c r="D40" i="3"/>
  <c r="C40" i="3"/>
  <c r="H39" i="3"/>
  <c r="F39" i="3"/>
  <c r="E39" i="3"/>
  <c r="D39" i="3"/>
  <c r="C39" i="3"/>
  <c r="H38" i="3"/>
  <c r="F38" i="3"/>
  <c r="E38" i="3"/>
  <c r="D38" i="3"/>
  <c r="C38" i="3"/>
  <c r="H37" i="3"/>
  <c r="F37" i="3"/>
  <c r="E37" i="3"/>
  <c r="D37" i="3"/>
  <c r="C37" i="3"/>
  <c r="H36" i="3"/>
  <c r="F36" i="3"/>
  <c r="E36" i="3"/>
  <c r="D36" i="3"/>
  <c r="C36" i="3"/>
  <c r="H34" i="19"/>
  <c r="F34" i="19"/>
  <c r="E34" i="19"/>
  <c r="D34" i="19"/>
  <c r="C34" i="19"/>
  <c r="H33" i="19"/>
  <c r="F33" i="19"/>
  <c r="E33" i="19"/>
  <c r="D33" i="19"/>
  <c r="C33" i="19"/>
  <c r="H32" i="19"/>
  <c r="F32" i="19"/>
  <c r="E32" i="19"/>
  <c r="D32" i="19"/>
  <c r="C32" i="19"/>
  <c r="H31" i="19"/>
  <c r="F31" i="19"/>
  <c r="E31" i="19"/>
  <c r="D31" i="19"/>
  <c r="C31" i="19"/>
  <c r="H30" i="19"/>
  <c r="F30" i="19"/>
  <c r="E30" i="19"/>
  <c r="D30" i="19"/>
  <c r="C30" i="19"/>
  <c r="H29" i="19"/>
  <c r="F29" i="19"/>
  <c r="E29" i="19"/>
  <c r="D29" i="19"/>
  <c r="C29" i="19"/>
  <c r="H34" i="3"/>
  <c r="F34" i="3"/>
  <c r="E34" i="3"/>
  <c r="D34" i="3"/>
  <c r="C34" i="3"/>
  <c r="H33" i="3"/>
  <c r="F33" i="3"/>
  <c r="E33" i="3"/>
  <c r="D33" i="3"/>
  <c r="C33" i="3"/>
  <c r="H32" i="3"/>
  <c r="F32" i="3"/>
  <c r="E32" i="3"/>
  <c r="D32" i="3"/>
  <c r="C32" i="3"/>
  <c r="H31" i="3"/>
  <c r="F31" i="3"/>
  <c r="E31" i="3"/>
  <c r="D31" i="3"/>
  <c r="C31" i="3"/>
  <c r="H30" i="3"/>
  <c r="F30" i="3"/>
  <c r="E30" i="3"/>
  <c r="D30" i="3"/>
  <c r="C30" i="3"/>
  <c r="H29" i="3"/>
  <c r="F29" i="3"/>
  <c r="E29" i="3"/>
  <c r="D29" i="3"/>
  <c r="C29" i="3"/>
  <c r="H27" i="19"/>
  <c r="F27" i="19"/>
  <c r="E27" i="19"/>
  <c r="D27" i="19"/>
  <c r="C27" i="19"/>
  <c r="H26" i="19"/>
  <c r="F26" i="19"/>
  <c r="E26" i="19"/>
  <c r="D26" i="19"/>
  <c r="C26" i="19"/>
  <c r="H25" i="19"/>
  <c r="F25" i="19"/>
  <c r="E25" i="19"/>
  <c r="D25" i="19"/>
  <c r="C25" i="19"/>
  <c r="H24" i="19"/>
  <c r="F24" i="19"/>
  <c r="E24" i="19"/>
  <c r="D24" i="19"/>
  <c r="C24" i="19"/>
  <c r="H23" i="19"/>
  <c r="F23" i="19"/>
  <c r="E23" i="19"/>
  <c r="D23" i="19"/>
  <c r="C23" i="19"/>
  <c r="H22" i="19"/>
  <c r="F22" i="19"/>
  <c r="E22" i="19"/>
  <c r="D22" i="19"/>
  <c r="C22" i="19"/>
  <c r="H27" i="3"/>
  <c r="F27" i="3"/>
  <c r="E27" i="3"/>
  <c r="D27" i="3"/>
  <c r="C27" i="3"/>
  <c r="H26" i="3"/>
  <c r="F26" i="3"/>
  <c r="E26" i="3"/>
  <c r="D26" i="3"/>
  <c r="C26" i="3"/>
  <c r="H25" i="3"/>
  <c r="F25" i="3"/>
  <c r="E25" i="3"/>
  <c r="D25" i="3"/>
  <c r="C25" i="3"/>
  <c r="H24" i="3"/>
  <c r="F24" i="3"/>
  <c r="E24" i="3"/>
  <c r="D24" i="3"/>
  <c r="C24" i="3"/>
  <c r="H23" i="3"/>
  <c r="F23" i="3"/>
  <c r="E23" i="3"/>
  <c r="D23" i="3"/>
  <c r="C23" i="3"/>
  <c r="H22" i="3"/>
  <c r="F22" i="3"/>
  <c r="E22" i="3"/>
  <c r="D22" i="3"/>
  <c r="C22" i="3"/>
  <c r="H20" i="3"/>
  <c r="F20" i="3"/>
  <c r="E20" i="3"/>
  <c r="D20" i="3"/>
  <c r="C20" i="3"/>
  <c r="H19" i="3"/>
  <c r="F19" i="3"/>
  <c r="E19" i="3"/>
  <c r="D19" i="3"/>
  <c r="C19" i="3"/>
  <c r="H18" i="3"/>
  <c r="F18" i="3"/>
  <c r="E18" i="3"/>
  <c r="D18" i="3"/>
  <c r="C18" i="3"/>
  <c r="H17" i="3"/>
  <c r="F17" i="3"/>
  <c r="E17" i="3"/>
  <c r="D17" i="3"/>
  <c r="C17" i="3"/>
  <c r="H16" i="3"/>
  <c r="F16" i="3"/>
  <c r="E16" i="3"/>
  <c r="D16" i="3"/>
  <c r="C16" i="3"/>
  <c r="H15" i="3"/>
  <c r="F15" i="3"/>
  <c r="E15" i="3"/>
  <c r="D15" i="3"/>
  <c r="C15" i="3"/>
  <c r="H13" i="19" l="1"/>
  <c r="F13" i="19"/>
  <c r="E13" i="19"/>
  <c r="D13" i="19"/>
  <c r="C13" i="19"/>
  <c r="H12" i="19"/>
  <c r="F12" i="19"/>
  <c r="E12" i="19"/>
  <c r="D12" i="19"/>
  <c r="C12" i="19"/>
  <c r="H11" i="19"/>
  <c r="F11" i="19"/>
  <c r="E11" i="19"/>
  <c r="D11" i="19"/>
  <c r="C11" i="19"/>
  <c r="H10" i="19"/>
  <c r="F10" i="19"/>
  <c r="E10" i="19"/>
  <c r="D10" i="19"/>
  <c r="C10" i="19"/>
  <c r="H9" i="19"/>
  <c r="F9" i="19"/>
  <c r="E9" i="19"/>
  <c r="D9" i="19"/>
  <c r="C9" i="19"/>
  <c r="H8" i="19"/>
  <c r="F8" i="19"/>
  <c r="E8" i="19"/>
  <c r="D8" i="19"/>
  <c r="C8" i="19"/>
  <c r="H13" i="3"/>
  <c r="F13" i="3"/>
  <c r="E13" i="3"/>
  <c r="D13" i="3"/>
  <c r="C13" i="3"/>
  <c r="H12" i="3"/>
  <c r="F12" i="3"/>
  <c r="E12" i="3"/>
  <c r="D12" i="3"/>
  <c r="C12" i="3"/>
  <c r="H11" i="3"/>
  <c r="F11" i="3"/>
  <c r="E11" i="3"/>
  <c r="D11" i="3"/>
  <c r="C11" i="3"/>
  <c r="H10" i="3"/>
  <c r="F10" i="3"/>
  <c r="E10" i="3"/>
  <c r="D10" i="3"/>
  <c r="C10" i="3"/>
  <c r="H9" i="3"/>
  <c r="F9" i="3"/>
  <c r="E9" i="3"/>
  <c r="D9" i="3"/>
  <c r="C9" i="3"/>
  <c r="H8" i="3"/>
  <c r="F8" i="3"/>
  <c r="E8" i="3"/>
  <c r="D8" i="3"/>
  <c r="C8" i="3"/>
  <c r="F82" i="19" l="1"/>
  <c r="F81" i="19"/>
  <c r="B81" i="19"/>
  <c r="F80" i="19"/>
  <c r="B79" i="19"/>
  <c r="F82" i="3"/>
  <c r="F81" i="3"/>
  <c r="F80" i="3"/>
  <c r="B81" i="3"/>
  <c r="B79" i="3"/>
  <c r="F58" i="16"/>
  <c r="F57" i="16"/>
  <c r="F56" i="16"/>
  <c r="F55" i="16"/>
  <c r="F79" i="19" s="1"/>
  <c r="B57" i="16"/>
  <c r="B55" i="16"/>
  <c r="A4" i="16"/>
  <c r="A4" i="19" s="1"/>
  <c r="A3" i="16"/>
  <c r="A3" i="19" s="1"/>
  <c r="F32" i="17"/>
  <c r="F31" i="17"/>
  <c r="F30" i="17"/>
  <c r="F29" i="17"/>
  <c r="B31" i="17"/>
  <c r="B29" i="17"/>
  <c r="A4" i="17"/>
  <c r="A3" i="17"/>
  <c r="F44" i="18"/>
  <c r="F43" i="18"/>
  <c r="F42" i="18"/>
  <c r="F41" i="18"/>
  <c r="B43" i="18"/>
  <c r="B41" i="18"/>
  <c r="A4" i="18"/>
  <c r="A3" i="18"/>
  <c r="G10" i="18" l="1"/>
  <c r="G8" i="18"/>
  <c r="A8" i="18"/>
  <c r="A13" i="18"/>
  <c r="A16" i="18"/>
  <c r="A19" i="18"/>
  <c r="A22" i="18"/>
  <c r="A25" i="18"/>
  <c r="A28" i="18"/>
  <c r="A31" i="18"/>
  <c r="A34" i="18"/>
  <c r="A37" i="18"/>
  <c r="C25" i="17" l="1"/>
  <c r="D25" i="17"/>
  <c r="E25" i="17"/>
  <c r="F25" i="17"/>
  <c r="G25" i="17"/>
  <c r="H25" i="17"/>
  <c r="C26" i="17"/>
  <c r="D26" i="17"/>
  <c r="E26" i="17"/>
  <c r="F26" i="17"/>
  <c r="G26" i="17"/>
  <c r="H26" i="17"/>
  <c r="C20" i="17"/>
  <c r="D20" i="17"/>
  <c r="E20" i="17"/>
  <c r="F20" i="17"/>
  <c r="H20" i="17"/>
  <c r="C21" i="17"/>
  <c r="D21" i="17"/>
  <c r="E21" i="17"/>
  <c r="F21" i="17"/>
  <c r="H21" i="17"/>
  <c r="C15" i="17"/>
  <c r="D15" i="17"/>
  <c r="E15" i="17"/>
  <c r="F15" i="17"/>
  <c r="H15" i="17"/>
  <c r="C16" i="17"/>
  <c r="D16" i="17"/>
  <c r="E16" i="17"/>
  <c r="F16" i="17"/>
  <c r="H16" i="17"/>
  <c r="C29" i="18"/>
  <c r="D29" i="18"/>
  <c r="E29" i="18"/>
  <c r="F29" i="18"/>
  <c r="H29" i="18"/>
  <c r="D28" i="18"/>
  <c r="E28" i="18"/>
  <c r="F28" i="18"/>
  <c r="H28" i="18"/>
  <c r="C28" i="18"/>
  <c r="C23" i="18"/>
  <c r="D23" i="18"/>
  <c r="E23" i="18"/>
  <c r="F23" i="18"/>
  <c r="H23" i="18"/>
  <c r="D22" i="18"/>
  <c r="E22" i="18"/>
  <c r="F22" i="18"/>
  <c r="H22" i="18"/>
  <c r="C22" i="18"/>
  <c r="C20" i="18"/>
  <c r="D20" i="18"/>
  <c r="E20" i="18"/>
  <c r="F20" i="18"/>
  <c r="H20" i="18"/>
  <c r="D19" i="18"/>
  <c r="E19" i="18"/>
  <c r="F19" i="18"/>
  <c r="H19" i="18"/>
  <c r="C19" i="18"/>
  <c r="C13" i="18"/>
  <c r="C14" i="18"/>
  <c r="D14" i="18"/>
  <c r="E14" i="18"/>
  <c r="F14" i="18"/>
  <c r="H14" i="18"/>
  <c r="D13" i="18"/>
  <c r="E13" i="18"/>
  <c r="F13" i="18"/>
  <c r="H13" i="18"/>
  <c r="C8" i="18"/>
  <c r="C10" i="18"/>
  <c r="D10" i="18"/>
  <c r="E10" i="18"/>
  <c r="F10" i="18"/>
  <c r="H10" i="18"/>
  <c r="D8" i="18"/>
  <c r="E8" i="18"/>
  <c r="F8" i="18"/>
  <c r="H8" i="18"/>
  <c r="C23" i="17" l="1"/>
  <c r="C37" i="18"/>
  <c r="F23" i="17"/>
  <c r="F37" i="18"/>
  <c r="H18" i="17"/>
  <c r="H34" i="18"/>
  <c r="H19" i="17"/>
  <c r="H35" i="18"/>
  <c r="E23" i="17"/>
  <c r="E37" i="18"/>
  <c r="H24" i="17"/>
  <c r="H38" i="18"/>
  <c r="D14" i="17"/>
  <c r="D32" i="18"/>
  <c r="H23" i="17"/>
  <c r="H37" i="18"/>
  <c r="C13" i="17"/>
  <c r="C31" i="18"/>
  <c r="F18" i="17"/>
  <c r="F34" i="18"/>
  <c r="F19" i="17"/>
  <c r="F35" i="18"/>
  <c r="D23" i="17"/>
  <c r="D37" i="18"/>
  <c r="F24" i="17"/>
  <c r="F38" i="18"/>
  <c r="D13" i="17"/>
  <c r="D31" i="18"/>
  <c r="C18" i="17"/>
  <c r="C34" i="18"/>
  <c r="H13" i="17"/>
  <c r="H31" i="18"/>
  <c r="H14" i="17"/>
  <c r="H32" i="18"/>
  <c r="E18" i="17"/>
  <c r="E34" i="18"/>
  <c r="E19" i="17"/>
  <c r="E35" i="18"/>
  <c r="E24" i="17"/>
  <c r="E38" i="18"/>
  <c r="F13" i="17"/>
  <c r="F31" i="18"/>
  <c r="F14" i="17"/>
  <c r="F32" i="18"/>
  <c r="D18" i="17"/>
  <c r="D34" i="18"/>
  <c r="D19" i="17"/>
  <c r="D35" i="18"/>
  <c r="D24" i="17"/>
  <c r="D38" i="18"/>
  <c r="C14" i="17"/>
  <c r="C32" i="18"/>
  <c r="E13" i="17"/>
  <c r="E31" i="18"/>
  <c r="E14" i="17"/>
  <c r="E32" i="18"/>
  <c r="C19" i="17"/>
  <c r="C35" i="18"/>
  <c r="C24" i="17"/>
  <c r="C38" i="18"/>
  <c r="C9" i="16" l="1"/>
  <c r="D9" i="16"/>
  <c r="E9" i="16"/>
  <c r="F9" i="16"/>
  <c r="H9" i="16"/>
  <c r="C10" i="16"/>
  <c r="D10" i="16"/>
  <c r="E10" i="16"/>
  <c r="F10" i="16"/>
  <c r="H10" i="16"/>
  <c r="C11" i="16"/>
  <c r="D11" i="16"/>
  <c r="E11" i="16"/>
  <c r="F11" i="16"/>
  <c r="H11" i="16"/>
  <c r="D8" i="16"/>
  <c r="E8" i="16"/>
  <c r="F8" i="16"/>
  <c r="H8" i="16"/>
  <c r="C8" i="16"/>
  <c r="A8" i="16"/>
  <c r="A8" i="17" l="1"/>
  <c r="C9" i="17"/>
  <c r="D9" i="17"/>
  <c r="E9" i="17"/>
  <c r="F9" i="17"/>
  <c r="H9" i="17"/>
  <c r="C10" i="17"/>
  <c r="D10" i="17"/>
  <c r="E10" i="17"/>
  <c r="F10" i="17"/>
  <c r="H10" i="17"/>
  <c r="C11" i="17"/>
  <c r="D11" i="17"/>
  <c r="E11" i="17"/>
  <c r="F11" i="17"/>
  <c r="H11" i="17"/>
  <c r="D8" i="17"/>
  <c r="E8" i="17"/>
  <c r="F8" i="17"/>
  <c r="H8" i="17"/>
  <c r="C8" i="17"/>
  <c r="C37" i="16"/>
  <c r="D37" i="16"/>
  <c r="E37" i="16"/>
  <c r="F37" i="16"/>
  <c r="H37" i="16"/>
  <c r="C38" i="16"/>
  <c r="D38" i="16"/>
  <c r="E38" i="16"/>
  <c r="F38" i="16"/>
  <c r="H38" i="16"/>
  <c r="C39" i="16"/>
  <c r="D39" i="16"/>
  <c r="E39" i="16"/>
  <c r="F39" i="16"/>
  <c r="H39" i="16"/>
  <c r="D36" i="16"/>
  <c r="E36" i="16"/>
  <c r="F36" i="16"/>
  <c r="H36" i="16"/>
  <c r="C36" i="16"/>
  <c r="C32" i="16"/>
  <c r="D32" i="16"/>
  <c r="E32" i="16"/>
  <c r="F32" i="16"/>
  <c r="H32" i="16"/>
  <c r="C33" i="16"/>
  <c r="D33" i="16"/>
  <c r="E33" i="16"/>
  <c r="F33" i="16"/>
  <c r="H33" i="16"/>
  <c r="C34" i="16"/>
  <c r="D34" i="16"/>
  <c r="E34" i="16"/>
  <c r="F34" i="16"/>
  <c r="H34" i="16"/>
  <c r="D31" i="16"/>
  <c r="E31" i="16"/>
  <c r="F31" i="16"/>
  <c r="H31" i="16"/>
  <c r="C31" i="16"/>
  <c r="F79" i="3" l="1"/>
  <c r="A4" i="3"/>
  <c r="A3" i="3"/>
  <c r="H24" i="16" l="1"/>
  <c r="F24" i="16"/>
  <c r="E24" i="16"/>
  <c r="D24" i="16"/>
  <c r="C24" i="16"/>
  <c r="H23" i="16"/>
  <c r="F23" i="16"/>
  <c r="E23" i="16"/>
  <c r="D23" i="16"/>
  <c r="C23" i="16"/>
  <c r="H22" i="16"/>
  <c r="F22" i="16"/>
  <c r="E22" i="16"/>
  <c r="D22" i="16"/>
  <c r="C22" i="16"/>
  <c r="H21" i="16"/>
  <c r="F21" i="16"/>
  <c r="E21" i="16"/>
  <c r="D21" i="16"/>
  <c r="C21" i="16"/>
  <c r="A13" i="17" l="1"/>
  <c r="A18" i="17"/>
  <c r="A23" i="17"/>
  <c r="A50" i="16"/>
  <c r="A43" i="16"/>
  <c r="A36" i="16"/>
  <c r="A31" i="16"/>
  <c r="A26" i="16"/>
  <c r="A21" i="16"/>
  <c r="C14" i="16" l="1"/>
  <c r="D14" i="16"/>
  <c r="E14" i="16"/>
  <c r="F14" i="16"/>
  <c r="H14" i="16"/>
  <c r="H12" i="16" l="1"/>
  <c r="C12" i="16" l="1"/>
  <c r="E12" i="16"/>
  <c r="D12" i="16"/>
  <c r="F12" i="16" l="1"/>
  <c r="E46" i="16" l="1"/>
  <c r="E45" i="16"/>
  <c r="H44" i="16" l="1"/>
  <c r="H26" i="18"/>
  <c r="E43" i="16"/>
  <c r="E25" i="18"/>
  <c r="C46" i="16"/>
  <c r="D46" i="16"/>
  <c r="H46" i="16"/>
  <c r="D45" i="16"/>
  <c r="C45" i="16"/>
  <c r="H45" i="16"/>
  <c r="C44" i="16" l="1"/>
  <c r="C26" i="18"/>
  <c r="C43" i="16"/>
  <c r="C25" i="18"/>
  <c r="D43" i="16"/>
  <c r="D25" i="18"/>
  <c r="H43" i="16"/>
  <c r="H25" i="18"/>
  <c r="E44" i="16"/>
  <c r="E26" i="18"/>
  <c r="D44" i="16"/>
  <c r="D26" i="18"/>
  <c r="F46" i="16"/>
  <c r="F45" i="16"/>
  <c r="F43" i="16" l="1"/>
  <c r="F25" i="18"/>
  <c r="F44" i="16"/>
  <c r="F26" i="18"/>
  <c r="E28" i="16" l="1"/>
  <c r="H28" i="16"/>
  <c r="E29" i="16"/>
  <c r="H29" i="16"/>
  <c r="C29" i="16"/>
  <c r="D29" i="16"/>
  <c r="D28" i="16"/>
  <c r="C28" i="16"/>
  <c r="E17" i="18" l="1"/>
  <c r="E27" i="16"/>
  <c r="C17" i="18"/>
  <c r="C27" i="16"/>
  <c r="H17" i="18"/>
  <c r="H27" i="16"/>
  <c r="F28" i="16"/>
  <c r="E16" i="18"/>
  <c r="E26" i="16"/>
  <c r="D16" i="18"/>
  <c r="D26" i="16"/>
  <c r="C16" i="18"/>
  <c r="C26" i="16"/>
  <c r="D17" i="18"/>
  <c r="D27" i="16"/>
  <c r="F29" i="16"/>
  <c r="H16" i="18"/>
  <c r="H26" i="16"/>
  <c r="F16" i="18" l="1"/>
  <c r="F26" i="16"/>
  <c r="F17" i="18"/>
  <c r="F27" i="16"/>
</calcChain>
</file>

<file path=xl/sharedStrings.xml><?xml version="1.0" encoding="utf-8"?>
<sst xmlns="http://schemas.openxmlformats.org/spreadsheetml/2006/main" count="313" uniqueCount="73">
  <si>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</si>
  <si>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</si>
  <si>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</si>
  <si>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</si>
  <si>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</si>
  <si>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</si>
  <si>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</si>
  <si>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</si>
  <si>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ю</t>
  </si>
  <si>
    <t>5</t>
  </si>
  <si>
    <t>Нариманов ТА Ходорев АН</t>
  </si>
  <si>
    <t>округ</t>
  </si>
  <si>
    <t>субъект, город, ведомство</t>
  </si>
  <si>
    <t>СФО</t>
  </si>
  <si>
    <t>ЧЕЛЧУШЕВ Олег Олегович</t>
  </si>
  <si>
    <t>02.04.1996, КМС</t>
  </si>
  <si>
    <t>Р.Алтай, Г-Алтайск</t>
  </si>
  <si>
    <t>Тайпинов В.Л., Челчушев В.В.</t>
  </si>
  <si>
    <t>БЕДАРЕВ Алексей Александрович</t>
  </si>
  <si>
    <t>30.11.1995, КМС</t>
  </si>
  <si>
    <t>Омская, Омск, МО, СибГУФК</t>
  </si>
  <si>
    <t>Горбунов АВ Бобровский ВА</t>
  </si>
  <si>
    <t>42 кг</t>
  </si>
  <si>
    <t>№</t>
  </si>
  <si>
    <t>В.К.</t>
  </si>
  <si>
    <t>46 кг</t>
  </si>
  <si>
    <t>50 кг</t>
  </si>
  <si>
    <t>ПФО</t>
  </si>
  <si>
    <t>ЮФО</t>
  </si>
  <si>
    <t>ВОРОБЬЁВА Ангелина Олеговна</t>
  </si>
  <si>
    <t>27.07.96, КМС</t>
  </si>
  <si>
    <t>Р.Татарстан, Казань, ФСОП "Россия"</t>
  </si>
  <si>
    <t>Ахметзянов Р.Р. Сагдиев А.В.</t>
  </si>
  <si>
    <t>ШЕСТАКОВА Алина Романовна</t>
  </si>
  <si>
    <t>30.09.99, КМС</t>
  </si>
  <si>
    <t>ЦФО</t>
  </si>
  <si>
    <t>Тульская, Тула</t>
  </si>
  <si>
    <t>Афонина ИП Ворфоломеев ВП</t>
  </si>
  <si>
    <t>САСЕВА Ангелина Вячеславовна</t>
  </si>
  <si>
    <t>10.07.97, МС</t>
  </si>
  <si>
    <t xml:space="preserve">Смоленская, , </t>
  </si>
  <si>
    <t>Катцин Ю.П.Федяев В.А</t>
  </si>
  <si>
    <t>ДУДАЕВА Регина Львовна</t>
  </si>
  <si>
    <t>03.11.98, КМС</t>
  </si>
  <si>
    <t>Ростовская, Ростов</t>
  </si>
  <si>
    <t>Петрова О.А. Пантелеева Е.А.</t>
  </si>
  <si>
    <t>КРЮКОВА Ольга Владимировна</t>
  </si>
  <si>
    <t>16.03.95, МС</t>
  </si>
  <si>
    <t xml:space="preserve">Самарская, Самара, </t>
  </si>
  <si>
    <t>Сараева А.А.</t>
  </si>
  <si>
    <t>КОЧНЕВА Юлия Александровна</t>
  </si>
  <si>
    <t>26.09.95, МС</t>
  </si>
  <si>
    <t>Нижегородская, Кстово</t>
  </si>
  <si>
    <t>Кожемякин В.С.</t>
  </si>
  <si>
    <t>АНИСИМОВА Валерия Александровна</t>
  </si>
  <si>
    <t>09.05.98, МС</t>
  </si>
  <si>
    <t>Томская, Северск, ОГУ ТО СШОР</t>
  </si>
  <si>
    <t>Вышегородцев ДЕ Вахмистрова НА</t>
  </si>
  <si>
    <t>САЛЬНИКОВА Ксения Витальевна</t>
  </si>
  <si>
    <t>24.07.99, КМС</t>
  </si>
  <si>
    <t>Пермский, Березники, МО</t>
  </si>
  <si>
    <t>Клинов Э.Н.</t>
  </si>
  <si>
    <t>35 кг</t>
  </si>
  <si>
    <t>38 кг</t>
  </si>
  <si>
    <t>54 кг</t>
  </si>
  <si>
    <t>59 кг</t>
  </si>
  <si>
    <t>65 кг</t>
  </si>
  <si>
    <t>71 кг</t>
  </si>
  <si>
    <t>св 71 кг</t>
  </si>
  <si>
    <t>СПИСОК ПОПАВШИХ НА ПЕРВЕНСТВО РОССИИ</t>
  </si>
  <si>
    <t>СПИСОК ПРИЗЕРОВ ДЕВУШКИ</t>
  </si>
  <si>
    <t>43 кг</t>
  </si>
  <si>
    <t>СПИСОК ПРИЗЕРОВ ЮНОШИ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</si>
</sst>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20"/>
      <name val="Arial Narrow"/>
      <family val="2"/>
      <charset val="204"/>
    </font>
    <font>
      <sz val="10"/>
      <name val="Arial Cyr"/>
      <charset val="204"/>
    </font>
    <font>
      <sz val="9"/>
      <color theme="0"/>
      <name val="Arial Narrow"/>
      <family val="2"/>
      <charset val="204"/>
    </font>
    <font>
      <b/>
      <sz val="14"/>
      <name val="Arial Narrow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82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Fill="1" applyBorder="1"/>
    <xf numFmtId="0" fontId="8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4" borderId="0" xfId="0" applyFont="1" applyFill="1" applyBorder="1" applyAlignment="1">
      <alignment horizontal="center" vertical="center" textRotation="90"/>
    </xf>
    <xf numFmtId="0" fontId="1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8" fillId="0" borderId="22" xfId="0" applyFont="1" applyFill="1" applyBorder="1"/>
    <xf numFmtId="0" fontId="8" fillId="0" borderId="22" xfId="0" applyFont="1" applyFill="1" applyBorder="1" applyAlignment="1">
      <alignment horizontal="center" vertical="center"/>
    </xf>
    <xf numFmtId="0" fontId="8" fillId="0" borderId="22" xfId="0" applyNumberFormat="1" applyFont="1" applyFill="1" applyBorder="1"/>
    <xf numFmtId="0" fontId="1" fillId="0" borderId="2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textRotation="90"/>
    </xf>
    <xf numFmtId="0" fontId="9" fillId="2" borderId="14" xfId="0" applyFont="1" applyFill="1" applyBorder="1" applyAlignment="1">
      <alignment vertical="center" textRotation="90"/>
    </xf>
    <xf numFmtId="0" fontId="11" fillId="0" borderId="0" xfId="0" applyFont="1" applyFill="1" applyBorder="1" applyAlignment="1">
      <alignment vertical="center" wrapText="1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vertical="center" textRotation="90"/>
    </xf>
    <xf numFmtId="0" fontId="9" fillId="2" borderId="10" xfId="0" applyFont="1" applyFill="1" applyBorder="1" applyAlignment="1">
      <alignment vertical="center" textRotation="90"/>
    </xf>
    <xf numFmtId="0" fontId="9" fillId="2" borderId="11" xfId="0" applyFont="1" applyFill="1" applyBorder="1" applyAlignment="1">
      <alignment vertical="center" textRotation="90"/>
    </xf>
    <xf numFmtId="0" fontId="5" fillId="0" borderId="0" xfId="0" applyFont="1" applyFill="1"/>
    <xf numFmtId="0" fontId="5" fillId="0" borderId="22" xfId="0" applyFont="1" applyFill="1" applyBorder="1"/>
    <xf numFmtId="0" fontId="5" fillId="0" borderId="0" xfId="0" applyFont="1" applyFill="1" applyBorder="1"/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/>
    </xf>
    <xf numFmtId="0" fontId="8" fillId="0" borderId="8" xfId="0" applyFont="1" applyFill="1" applyBorder="1"/>
    <xf numFmtId="0" fontId="8" fillId="0" borderId="8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14" fontId="1" fillId="0" borderId="22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8" fillId="0" borderId="8" xfId="0" applyNumberFormat="1" applyFont="1" applyFill="1" applyBorder="1"/>
    <xf numFmtId="0" fontId="9" fillId="2" borderId="38" xfId="0" applyFont="1" applyFill="1" applyBorder="1" applyAlignment="1">
      <alignment vertical="center" textRotation="90"/>
    </xf>
    <xf numFmtId="49" fontId="3" fillId="0" borderId="26" xfId="0" applyNumberFormat="1" applyFont="1" applyFill="1" applyBorder="1" applyAlignment="1">
      <alignment vertical="center" wrapText="1"/>
    </xf>
    <xf numFmtId="0" fontId="9" fillId="2" borderId="39" xfId="0" applyFont="1" applyFill="1" applyBorder="1" applyAlignment="1">
      <alignment vertical="center" textRotation="90"/>
    </xf>
    <xf numFmtId="49" fontId="3" fillId="0" borderId="29" xfId="0" applyNumberFormat="1" applyFont="1" applyFill="1" applyBorder="1" applyAlignment="1">
      <alignment vertical="center" wrapText="1"/>
    </xf>
    <xf numFmtId="49" fontId="3" fillId="0" borderId="34" xfId="0" applyNumberFormat="1" applyFont="1" applyFill="1" applyBorder="1" applyAlignment="1">
      <alignment vertical="center" wrapText="1"/>
    </xf>
    <xf numFmtId="0" fontId="14" fillId="0" borderId="6" xfId="0" applyFont="1" applyFill="1" applyBorder="1" applyAlignment="1">
      <alignment vertical="center" wrapText="1"/>
    </xf>
    <xf numFmtId="49" fontId="3" fillId="0" borderId="32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9" fontId="3" fillId="0" borderId="33" xfId="0" applyNumberFormat="1" applyFont="1" applyFill="1" applyBorder="1" applyAlignment="1">
      <alignment vertical="center" wrapText="1"/>
    </xf>
    <xf numFmtId="49" fontId="3" fillId="0" borderId="35" xfId="0" applyNumberFormat="1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16" fillId="0" borderId="0" xfId="0" applyFont="1"/>
    <xf numFmtId="0" fontId="0" fillId="0" borderId="0" xfId="0" applyBorder="1" applyAlignment="1">
      <alignment horizontal="center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1" fillId="0" borderId="41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2" fillId="2" borderId="37" xfId="0" applyFont="1" applyFill="1" applyBorder="1" applyAlignment="1">
      <alignment horizontal="center" vertical="center" textRotation="90"/>
    </xf>
    <xf numFmtId="0" fontId="12" fillId="2" borderId="38" xfId="0" applyFont="1" applyFill="1" applyBorder="1" applyAlignment="1">
      <alignment horizontal="center" vertical="center" textRotation="90"/>
    </xf>
    <xf numFmtId="0" fontId="12" fillId="2" borderId="39" xfId="0" applyFont="1" applyFill="1" applyBorder="1" applyAlignment="1">
      <alignment horizontal="center" vertical="center" textRotation="90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3" borderId="29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horizontal="center" vertical="center" textRotation="90"/>
    </xf>
    <xf numFmtId="0" fontId="12" fillId="2" borderId="5" xfId="0" applyFont="1" applyFill="1" applyBorder="1" applyAlignment="1">
      <alignment horizontal="center" vertical="center" textRotation="90"/>
    </xf>
    <xf numFmtId="0" fontId="12" fillId="2" borderId="13" xfId="0" applyFont="1" applyFill="1" applyBorder="1" applyAlignment="1">
      <alignment horizontal="center" vertical="center" textRotation="90"/>
    </xf>
    <xf numFmtId="0" fontId="12" fillId="2" borderId="14" xfId="0" applyFont="1" applyFill="1" applyBorder="1" applyAlignment="1">
      <alignment horizontal="center" vertical="center" textRotation="90"/>
    </xf>
    <xf numFmtId="0" fontId="12" fillId="2" borderId="16" xfId="0" applyFont="1" applyFill="1" applyBorder="1" applyAlignment="1">
      <alignment horizontal="center" textRotation="90"/>
    </xf>
    <xf numFmtId="0" fontId="12" fillId="2" borderId="5" xfId="0" applyFont="1" applyFill="1" applyBorder="1" applyAlignment="1">
      <alignment horizontal="center" textRotation="90"/>
    </xf>
    <xf numFmtId="0" fontId="15" fillId="0" borderId="0" xfId="0" applyFont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textRotation="90"/>
    </xf>
    <xf numFmtId="0" fontId="9" fillId="2" borderId="4" xfId="0" applyFont="1" applyFill="1" applyBorder="1" applyAlignment="1">
      <alignment horizontal="center" vertical="center" textRotation="90"/>
    </xf>
    <xf numFmtId="0" fontId="9" fillId="2" borderId="5" xfId="0" applyFont="1" applyFill="1" applyBorder="1" applyAlignment="1">
      <alignment horizontal="center" vertical="center" textRotation="90"/>
    </xf>
    <xf numFmtId="0" fontId="9" fillId="2" borderId="13" xfId="0" applyFont="1" applyFill="1" applyBorder="1" applyAlignment="1">
      <alignment horizontal="center" vertical="center" textRotation="90"/>
    </xf>
    <xf numFmtId="0" fontId="9" fillId="2" borderId="21" xfId="0" applyFont="1" applyFill="1" applyBorder="1" applyAlignment="1">
      <alignment horizontal="center" vertical="center" textRotation="90"/>
    </xf>
    <xf numFmtId="0" fontId="9" fillId="2" borderId="14" xfId="0" applyFont="1" applyFill="1" applyBorder="1" applyAlignment="1">
      <alignment horizontal="center" vertical="center" textRotation="90"/>
    </xf>
    <xf numFmtId="0" fontId="9" fillId="2" borderId="16" xfId="0" applyFont="1" applyFill="1" applyBorder="1" applyAlignment="1">
      <alignment horizontal="center" vertical="top" textRotation="90"/>
    </xf>
    <xf numFmtId="0" fontId="9" fillId="2" borderId="4" xfId="0" applyFont="1" applyFill="1" applyBorder="1" applyAlignment="1">
      <alignment horizontal="center" vertical="top" textRotation="90"/>
    </xf>
    <xf numFmtId="0" fontId="9" fillId="2" borderId="5" xfId="0" applyFont="1" applyFill="1" applyBorder="1" applyAlignment="1">
      <alignment horizontal="center" vertical="top" textRotation="90"/>
    </xf>
    <xf numFmtId="0" fontId="9" fillId="2" borderId="37" xfId="0" applyFont="1" applyFill="1" applyBorder="1" applyAlignment="1">
      <alignment horizontal="center" vertical="center" textRotation="90"/>
    </xf>
    <xf numFmtId="0" fontId="9" fillId="2" borderId="38" xfId="0" applyFont="1" applyFill="1" applyBorder="1" applyAlignment="1">
      <alignment horizontal="center" vertical="center" textRotation="90"/>
    </xf>
    <xf numFmtId="0" fontId="9" fillId="2" borderId="39" xfId="0" applyFont="1" applyFill="1" applyBorder="1" applyAlignment="1">
      <alignment horizontal="center" vertical="center" textRotation="90"/>
    </xf>
    <xf numFmtId="0" fontId="15" fillId="0" borderId="0" xfId="0" applyFont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5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9525</xdr:rowOff>
    </xdr:from>
    <xdr:to>
      <xdr:col>1</xdr:col>
      <xdr:colOff>314325</xdr:colOff>
      <xdr:row>1</xdr:row>
      <xdr:rowOff>190500</xdr:rowOff>
    </xdr:to>
    <xdr:pic>
      <xdr:nvPicPr>
        <xdr:cNvPr id="3" name="Picture 2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0</xdr:row>
      <xdr:rowOff>0</xdr:rowOff>
    </xdr:from>
    <xdr:to>
      <xdr:col>1</xdr:col>
      <xdr:colOff>247650</xdr:colOff>
      <xdr:row>2</xdr:row>
      <xdr:rowOff>9525</xdr:rowOff>
    </xdr:to>
    <xdr:pic>
      <xdr:nvPicPr>
        <xdr:cNvPr id="3" name="Picture 2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1518" name="Picture 20">
          <a:extLst>
            <a:ext uri="{FF2B5EF4-FFF2-40B4-BE49-F238E27FC236}">
              <a16:creationId xmlns:a16="http://schemas.microsoft.com/office/drawing/2014/main" id="{00000000-0008-0000-03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76200</xdr:colOff>
      <xdr:row>2</xdr:row>
      <xdr:rowOff>0</xdr:rowOff>
    </xdr:to>
    <xdr:pic>
      <xdr:nvPicPr>
        <xdr:cNvPr id="2" name="Picture 20">
          <a:extLst>
            <a:ext uri="{FF2B5EF4-FFF2-40B4-BE49-F238E27FC236}">
              <a16:creationId xmlns:a16="http://schemas.microsoft.com/office/drawing/2014/main" id="{7E724D27-D060-4DBD-BBBC-C0D5460A0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71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71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43&#1076;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59&#1076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8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2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46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5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54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59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6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Инструкция"/>
      <sheetName val="реквизиты"/>
      <sheetName val="регистрация"/>
    </sheetNames>
    <sheetDataSet>
      <sheetData sheetId="0"/>
      <sheetData sheetId="1"/>
      <sheetData sheetId="2">
        <row r="2">
          <cell r="A2" t="str">
            <v>Межрегиональные соревнования по самбо среди юношей и девушек 12-14 лет, посвященные памяти первого бийчанина - победителя спартакиады школьников России Руслана Абдулаева</v>
          </cell>
        </row>
        <row r="3">
          <cell r="A3" t="str">
            <v>08-10 октября 2021г.                                              г.Бийск</v>
          </cell>
        </row>
        <row r="6">
          <cell r="A6" t="str">
            <v>Гл. судья, судья ВК</v>
          </cell>
          <cell r="G6" t="str">
            <v>В.В. Гаврилов</v>
          </cell>
        </row>
        <row r="7">
          <cell r="G7" t="str">
            <v>/Бийск/</v>
          </cell>
        </row>
        <row r="8">
          <cell r="A8" t="str">
            <v>Гл. секретарь, судья ВК</v>
          </cell>
          <cell r="G8" t="str">
            <v>П.В. Шалюта</v>
          </cell>
        </row>
        <row r="9">
          <cell r="G9" t="str">
            <v>/ Бийск /</v>
          </cell>
        </row>
      </sheetData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КНИГА Михаил Иванович</v>
          </cell>
          <cell r="D6" t="str">
            <v>30.03.2007, 1ю</v>
          </cell>
          <cell r="E6" t="str">
            <v>СФО</v>
          </cell>
          <cell r="F6" t="str">
            <v>Кемеровская, Шерегеш, МС</v>
          </cell>
          <cell r="H6" t="str">
            <v>Созыгашев В.В. Субочев В.В</v>
          </cell>
        </row>
        <row r="7">
          <cell r="C7" t="str">
            <v>БЕРЕЗИКОВ Павел Сергеевич</v>
          </cell>
          <cell r="D7" t="str">
            <v>14.03.2007, 1ю</v>
          </cell>
          <cell r="E7" t="str">
            <v>СФО</v>
          </cell>
          <cell r="F7" t="str">
            <v>Алтайский, Бийск, МС</v>
          </cell>
          <cell r="H7" t="str">
            <v>Озорин С.А. Кайгородов О.С</v>
          </cell>
        </row>
        <row r="8">
          <cell r="C8" t="str">
            <v>БОРИСОВ Петр Сергеевич</v>
          </cell>
          <cell r="D8" t="str">
            <v>24.01.2007, 2ю</v>
          </cell>
          <cell r="E8" t="str">
            <v>СФО</v>
          </cell>
          <cell r="F8" t="str">
            <v>Омская, Омск , МО</v>
          </cell>
          <cell r="H8" t="str">
            <v>Генералова В.Е.</v>
          </cell>
        </row>
        <row r="9">
          <cell r="C9" t="str">
            <v>СТЕПАНОВ Всеволод Дмитриевич</v>
          </cell>
          <cell r="D9" t="str">
            <v>07.03.2007, 1ю</v>
          </cell>
          <cell r="E9" t="str">
            <v>СФО</v>
          </cell>
          <cell r="F9" t="str">
            <v>Новосибирская, Новосибирск , МС</v>
          </cell>
          <cell r="H9" t="str">
            <v>Новак А.В.</v>
          </cell>
        </row>
        <row r="10">
          <cell r="C10" t="str">
            <v>ШАНУЛИН Максим Мергеевич</v>
          </cell>
          <cell r="D10" t="str">
            <v>08.06.2007, 2ю</v>
          </cell>
          <cell r="E10" t="str">
            <v>СФО</v>
          </cell>
          <cell r="F10" t="str">
            <v>Алтайский, Бийск, МС</v>
          </cell>
          <cell r="H10" t="str">
            <v>Первов В.И.</v>
          </cell>
        </row>
        <row r="11">
          <cell r="C11" t="str">
            <v>БОГОСЛАВСКИЙ Сергей Александрович</v>
          </cell>
          <cell r="D11" t="str">
            <v>31.03.2007, 3р</v>
          </cell>
          <cell r="E11" t="str">
            <v>СФО</v>
          </cell>
          <cell r="F11" t="str">
            <v>Кемеровская, Прокопьевск , МС</v>
          </cell>
          <cell r="H11" t="str">
            <v>Курбатов В.с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МУХАЧЕВ Максим Алексеевич</v>
          </cell>
          <cell r="D6" t="str">
            <v>19.06.2007, 2ю</v>
          </cell>
          <cell r="E6" t="str">
            <v>СФО</v>
          </cell>
          <cell r="F6" t="str">
            <v>Алтайский, Бийск, МС</v>
          </cell>
          <cell r="H6" t="str">
            <v>Кайгородов О.С Гаврилов В.В.</v>
          </cell>
        </row>
        <row r="7">
          <cell r="C7" t="str">
            <v>БЛАДУРИН Дмитрий Александрович</v>
          </cell>
          <cell r="D7" t="str">
            <v>19.07.2008, 1ю</v>
          </cell>
          <cell r="E7" t="str">
            <v>СФО</v>
          </cell>
          <cell r="F7" t="str">
            <v>Новосибирская, р.п.Сузун, МС</v>
          </cell>
          <cell r="H7" t="str">
            <v>Омельченко С.С</v>
          </cell>
        </row>
        <row r="8">
          <cell r="C8" t="str">
            <v>БЕЛАН Владимир Викторович</v>
          </cell>
          <cell r="D8" t="str">
            <v>13.01.0008, 2ю</v>
          </cell>
          <cell r="E8" t="str">
            <v>СФО</v>
          </cell>
          <cell r="F8" t="str">
            <v>Алтайский, Шипуново , МС</v>
          </cell>
          <cell r="H8" t="str">
            <v>Куликов В. М.</v>
          </cell>
        </row>
        <row r="9">
          <cell r="C9" t="str">
            <v>ГОРБУНОВ Эдуард Степанович</v>
          </cell>
          <cell r="D9" t="str">
            <v>15.10.2008, 3ю</v>
          </cell>
          <cell r="E9" t="str">
            <v>СФО</v>
          </cell>
          <cell r="F9" t="str">
            <v>Красноярский, Сосновоборск , МС</v>
          </cell>
          <cell r="H9" t="str">
            <v>Филатов Е.К</v>
          </cell>
        </row>
        <row r="10">
          <cell r="C10" t="str">
            <v>ОСИПОВ Алексей Андреевич</v>
          </cell>
          <cell r="D10" t="str">
            <v>24.03.2007, 3ю</v>
          </cell>
          <cell r="E10" t="str">
            <v>СФО</v>
          </cell>
          <cell r="F10" t="str">
            <v>Алтайский, Барнаул , СС</v>
          </cell>
          <cell r="H10" t="str">
            <v>Захаров А. В, Пушилина Ю.С</v>
          </cell>
        </row>
        <row r="11">
          <cell r="C11" t="str">
            <v>ПОПРАВКИН Никита Вячеславович</v>
          </cell>
          <cell r="D11" t="str">
            <v>27.08.2007, 1ю</v>
          </cell>
          <cell r="E11" t="str">
            <v>СФО</v>
          </cell>
          <cell r="F11" t="str">
            <v>Алтайский, Бийск, МС</v>
          </cell>
          <cell r="H11" t="str">
            <v>Евтушенко Д.Ю., Демьяненко С.А.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КЛИМОШЕНКО Мария Владимировна</v>
          </cell>
          <cell r="D6" t="str">
            <v>05.06.2008, 1ю</v>
          </cell>
          <cell r="E6" t="str">
            <v>СФО</v>
          </cell>
          <cell r="F6" t="str">
            <v>Алтайский, Мамонтово, МО</v>
          </cell>
          <cell r="H6" t="str">
            <v>Гроо В.В.</v>
          </cell>
        </row>
        <row r="7">
          <cell r="C7" t="str">
            <v>ТЕРМИШЕВА Асель Оскаровна</v>
          </cell>
          <cell r="D7" t="str">
            <v>11.07.2007, 1ю</v>
          </cell>
          <cell r="E7" t="str">
            <v>СФО</v>
          </cell>
          <cell r="F7" t="str">
            <v>Р.Алтай, С. Онгудай , МО</v>
          </cell>
          <cell r="H7" t="str">
            <v>Чийбунова Т. С.</v>
          </cell>
        </row>
        <row r="8">
          <cell r="C8" t="str">
            <v>КРУТОВА Екатерина Алексеевна</v>
          </cell>
          <cell r="D8" t="str">
            <v>15.04.2008, 3ю</v>
          </cell>
          <cell r="E8" t="str">
            <v>СФО</v>
          </cell>
          <cell r="F8" t="str">
            <v>Красноярский, Сосновоборск, МС</v>
          </cell>
          <cell r="H8" t="str">
            <v>Кожевников С. Н.</v>
          </cell>
        </row>
        <row r="9">
          <cell r="C9" t="str">
            <v>САЙГАНОВА Карина Вадимовна</v>
          </cell>
          <cell r="D9" t="str">
            <v>10.12.2007, 1ю</v>
          </cell>
          <cell r="E9" t="str">
            <v>СФО</v>
          </cell>
          <cell r="F9" t="str">
            <v>Новосибирская, р.п.Сузун, МС</v>
          </cell>
          <cell r="H9" t="str">
            <v>Омельченко С.С</v>
          </cell>
        </row>
        <row r="10">
          <cell r="C10" t="str">
            <v>ЛАПТЕВА Екатерина Витальевна</v>
          </cell>
          <cell r="D10" t="str">
            <v>07.12.2007, 1ю</v>
          </cell>
          <cell r="E10" t="str">
            <v>СФО</v>
          </cell>
          <cell r="F10" t="str">
            <v>Алтайский, Бийск, МС</v>
          </cell>
          <cell r="H10" t="str">
            <v>Шалюта П.В. Паринова Т.В.</v>
          </cell>
        </row>
        <row r="11">
          <cell r="C11" t="str">
            <v>ТЯПИНА Полина Александровна</v>
          </cell>
          <cell r="D11" t="str">
            <v>06.05.2008, 3ю</v>
          </cell>
          <cell r="E11" t="str">
            <v>СФО</v>
          </cell>
          <cell r="F11" t="str">
            <v>Красноярский, Сосновоборск , МС</v>
          </cell>
          <cell r="H11" t="str">
            <v>Кожевников С.Н.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КЛОКОВА Полина Юрьевна</v>
          </cell>
          <cell r="D6" t="str">
            <v>05.09.2008, 1ю</v>
          </cell>
          <cell r="E6" t="str">
            <v>СФО</v>
          </cell>
          <cell r="F6" t="str">
            <v>Новосибирский, Новосибирск , МС</v>
          </cell>
          <cell r="H6" t="str">
            <v>Мордвинов А.И</v>
          </cell>
        </row>
        <row r="7">
          <cell r="C7" t="str">
            <v>АТАУЛИНА Алина Васильевна</v>
          </cell>
          <cell r="D7" t="str">
            <v>09.09.2007, 2ю</v>
          </cell>
          <cell r="E7" t="str">
            <v>СФО</v>
          </cell>
          <cell r="F7" t="str">
            <v>Кемеровская, Прокопьевск , МС</v>
          </cell>
          <cell r="H7" t="str">
            <v>Носиков В.В</v>
          </cell>
        </row>
        <row r="8">
          <cell r="C8" t="str">
            <v>КОКОРИНА Алина Денисовна</v>
          </cell>
          <cell r="D8" t="str">
            <v>27.03.2007, 1ю</v>
          </cell>
          <cell r="E8" t="str">
            <v>СФО</v>
          </cell>
          <cell r="F8" t="str">
            <v>Алтайский, Зональный район , МО</v>
          </cell>
          <cell r="H8" t="str">
            <v>Шуликов Е.С.</v>
          </cell>
        </row>
        <row r="9">
          <cell r="C9" t="str">
            <v>КОРОБОВА Вероника Николаевна</v>
          </cell>
          <cell r="D9" t="str">
            <v>12.07.2007, 1ю</v>
          </cell>
          <cell r="E9" t="str">
            <v>СФО</v>
          </cell>
          <cell r="F9" t="str">
            <v>Алтайский, Бийск, МС</v>
          </cell>
          <cell r="H9" t="str">
            <v>Шалюта П.В. Паринова Т.В.</v>
          </cell>
        </row>
        <row r="10">
          <cell r="C10" t="str">
            <v>КОРЯКИНА Сахая Михаловна</v>
          </cell>
          <cell r="D10" t="str">
            <v>01.02.2008, 2ю</v>
          </cell>
          <cell r="E10" t="str">
            <v>СФО</v>
          </cell>
          <cell r="F10" t="str">
            <v>Р.Алтай, Горно Алтайск, ПР</v>
          </cell>
          <cell r="H10" t="str">
            <v>Ченышов В А, Чичинов РР.</v>
          </cell>
        </row>
        <row r="11">
          <cell r="C11" t="str">
            <v>НИКУЛИНА Виктория Александровна</v>
          </cell>
          <cell r="D11" t="str">
            <v>22.04.2007, 2ю</v>
          </cell>
          <cell r="E11" t="str">
            <v>СФО</v>
          </cell>
          <cell r="F11" t="str">
            <v>Новосибирская, Новосибирск , МО</v>
          </cell>
          <cell r="H11" t="str">
            <v>Суртаев К. 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РОМАНЮК Максим Сергеевич</v>
          </cell>
          <cell r="D6" t="str">
            <v>29.08.2009, 1ю</v>
          </cell>
          <cell r="E6" t="str">
            <v>УФО</v>
          </cell>
          <cell r="F6" t="str">
            <v>ХМАО-Югра, Радужный , МО</v>
          </cell>
          <cell r="H6" t="str">
            <v>Сонгуров А.М.</v>
          </cell>
        </row>
        <row r="7">
          <cell r="C7" t="str">
            <v>БОКЧУКОВ Артём Михайлович</v>
          </cell>
          <cell r="D7" t="str">
            <v>16.12.2007, 1р</v>
          </cell>
          <cell r="E7" t="str">
            <v>СФО</v>
          </cell>
          <cell r="F7" t="str">
            <v>Р.Алтай, Кош-Агач, МО</v>
          </cell>
          <cell r="H7" t="str">
            <v>Демчинов Аржан Николаевич</v>
          </cell>
        </row>
        <row r="8">
          <cell r="C8" t="str">
            <v>ПОДЪЯКОВ Леонид Ильич</v>
          </cell>
          <cell r="D8" t="str">
            <v>19.04.2009, 1ю</v>
          </cell>
          <cell r="E8" t="str">
            <v>СФО</v>
          </cell>
          <cell r="F8" t="str">
            <v>Красноярский, Ужур, МО</v>
          </cell>
          <cell r="H8" t="str">
            <v>Комлева И. С.</v>
          </cell>
        </row>
        <row r="9">
          <cell r="C9" t="str">
            <v>МОСКАЛЕВ Игорь Вячеславовивич</v>
          </cell>
          <cell r="D9" t="str">
            <v>06.10.2009, 2ю</v>
          </cell>
          <cell r="E9" t="str">
            <v>СФО</v>
          </cell>
          <cell r="F9" t="str">
            <v>Кемеровская, Ленинск Кузнецкий , МО</v>
          </cell>
          <cell r="H9" t="str">
            <v>Бурматов С. Н</v>
          </cell>
        </row>
        <row r="10">
          <cell r="C10" t="str">
            <v>САПАН иван Владимирович</v>
          </cell>
          <cell r="D10" t="str">
            <v>15.01.2008, 1ю</v>
          </cell>
          <cell r="E10" t="str">
            <v>СФО</v>
          </cell>
          <cell r="F10" t="str">
            <v>Новосибирская, Татарск , МО</v>
          </cell>
          <cell r="H10" t="str">
            <v>Дастамбуев Нурмухамад Пурдилович</v>
          </cell>
        </row>
        <row r="11">
          <cell r="C11" t="str">
            <v>НЕУСТРОЕВ Артем Александрович</v>
          </cell>
          <cell r="D11" t="str">
            <v>13.08.2009, 1ю</v>
          </cell>
          <cell r="E11" t="str">
            <v>СФО</v>
          </cell>
          <cell r="F11" t="str">
            <v>Омская, Омск, МС</v>
          </cell>
          <cell r="H11" t="str">
            <v>Решетарь И.А.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ГАДЖИЕВ Муслим Заурбекович</v>
          </cell>
          <cell r="D6" t="str">
            <v>06.10.2007, 1ю</v>
          </cell>
          <cell r="E6" t="str">
            <v>УФО</v>
          </cell>
          <cell r="F6" t="str">
            <v>ХМАО-Югра, Радужный, МО</v>
          </cell>
          <cell r="H6" t="str">
            <v>Сонгуров А.М.</v>
          </cell>
        </row>
        <row r="7">
          <cell r="C7" t="str">
            <v>БАКРАСОВ Тимур Буланатович</v>
          </cell>
          <cell r="D7" t="str">
            <v>07.06.2008, 2ю</v>
          </cell>
          <cell r="E7" t="str">
            <v>СФО</v>
          </cell>
          <cell r="F7" t="str">
            <v>Р.Алтай, Усть-Кан, ПР</v>
          </cell>
          <cell r="H7" t="str">
            <v>Бакрасов Б. М</v>
          </cell>
        </row>
        <row r="8">
          <cell r="C8" t="str">
            <v>ТРУХАЧЕВ Кирилл Николаевич</v>
          </cell>
          <cell r="D8" t="str">
            <v>19.11.2008, 2ю</v>
          </cell>
          <cell r="E8" t="str">
            <v>СФО</v>
          </cell>
          <cell r="F8" t="str">
            <v>Новосибирская, Новосибирск, МО</v>
          </cell>
          <cell r="H8" t="str">
            <v>Алиева Л.В.</v>
          </cell>
        </row>
        <row r="9">
          <cell r="C9" t="str">
            <v>КУЗНЕЦОВ Максим Сергеевич</v>
          </cell>
          <cell r="D9" t="str">
            <v>06.10.2007, 2ю</v>
          </cell>
          <cell r="E9" t="str">
            <v>СФО</v>
          </cell>
          <cell r="F9" t="str">
            <v>Кемеровская, Шерегеш , МО</v>
          </cell>
          <cell r="H9" t="str">
            <v>Созыгашев В. Г., Субочев В. В.</v>
          </cell>
        </row>
        <row r="10">
          <cell r="C10" t="str">
            <v>КУРМАШЕВ Пётр Максимович</v>
          </cell>
          <cell r="D10" t="str">
            <v>06.07.2007, 2ю</v>
          </cell>
          <cell r="E10" t="str">
            <v>СФО</v>
          </cell>
          <cell r="F10" t="str">
            <v>Кемеровская, Прокопьевск , МС</v>
          </cell>
          <cell r="H10" t="str">
            <v>Носиков В.В</v>
          </cell>
        </row>
        <row r="11">
          <cell r="C11" t="str">
            <v>ОРЕХОВ Александр Юрьевич</v>
          </cell>
          <cell r="D11" t="str">
            <v>28.08.2009, 2ю</v>
          </cell>
          <cell r="E11" t="str">
            <v>СФО</v>
          </cell>
          <cell r="F11" t="str">
            <v>Томская, Томск, МО</v>
          </cell>
          <cell r="H11" t="str">
            <v>Очередько А.А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НИЗОМОВ Эхсон Рамзидинович</v>
          </cell>
          <cell r="D6" t="str">
            <v>21.01.2008, 3ю</v>
          </cell>
          <cell r="E6" t="str">
            <v>СФО</v>
          </cell>
          <cell r="F6" t="str">
            <v>Новосибирская, Новосибирск, МО</v>
          </cell>
          <cell r="H6" t="str">
            <v>Кондрашева О. А.</v>
          </cell>
        </row>
        <row r="7">
          <cell r="C7" t="str">
            <v>ПЕРЕЛЕВСКИЙ Артем Алексеевич</v>
          </cell>
          <cell r="D7" t="str">
            <v>17.06.2007, 1ю</v>
          </cell>
          <cell r="E7" t="str">
            <v>СФО</v>
          </cell>
          <cell r="F7" t="str">
            <v>Новосибирская, Новосибирск, МО</v>
          </cell>
          <cell r="H7" t="str">
            <v>Алиева Л.В.</v>
          </cell>
        </row>
        <row r="8">
          <cell r="C8" t="str">
            <v>ЗЕМЛЯНИЧКИН Дмитрий Алексеевич</v>
          </cell>
          <cell r="D8" t="str">
            <v>18.02.2008, 2р</v>
          </cell>
          <cell r="E8" t="str">
            <v>СФО</v>
          </cell>
          <cell r="F8" t="str">
            <v>Иркутская, Иркутск , МО</v>
          </cell>
          <cell r="H8" t="str">
            <v>Пенькович Н. С.</v>
          </cell>
        </row>
        <row r="9">
          <cell r="C9" t="str">
            <v>МАСЛЕННИКОВ Александр Владимирович</v>
          </cell>
          <cell r="D9" t="str">
            <v>13.01.2008, 1ю</v>
          </cell>
          <cell r="E9" t="str">
            <v>СФО</v>
          </cell>
          <cell r="F9" t="str">
            <v>Алтайский, Алейск , МС</v>
          </cell>
          <cell r="H9" t="str">
            <v>Старков В.Г.</v>
          </cell>
        </row>
        <row r="10">
          <cell r="C10" t="str">
            <v>ЯЛБАКОВ Айат Эркеменович</v>
          </cell>
          <cell r="D10" t="str">
            <v>17.11.2008, 1р</v>
          </cell>
          <cell r="E10" t="str">
            <v>СФО</v>
          </cell>
          <cell r="F10" t="str">
            <v>Р.Алтай, Горно-Алтайска, ПР</v>
          </cell>
          <cell r="H10" t="str">
            <v>Конунов А.А.</v>
          </cell>
        </row>
        <row r="11">
          <cell r="C11" t="str">
            <v>ГУЛЕВСКИХ Денис Андреевич</v>
          </cell>
          <cell r="D11" t="str">
            <v>17.11.2008, 1ю</v>
          </cell>
          <cell r="E11" t="str">
            <v>СФО</v>
          </cell>
          <cell r="F11" t="str">
            <v>Алтайский, Бийск, МС</v>
          </cell>
          <cell r="H11" t="str">
            <v>Озорин С.А. Кайгородов О.С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МЕДВЕДЕВ Владимир Романович</v>
          </cell>
          <cell r="D6" t="str">
            <v>01.10.2008, 2ю</v>
          </cell>
          <cell r="E6" t="str">
            <v>СФО</v>
          </cell>
          <cell r="F6" t="str">
            <v>Томская, Томск, МО</v>
          </cell>
          <cell r="H6" t="str">
            <v>Очередько А. А</v>
          </cell>
        </row>
        <row r="7">
          <cell r="C7" t="str">
            <v>ЦОЙ Тимофей Алексеевич</v>
          </cell>
          <cell r="D7" t="str">
            <v>02.02.2008, 2ю</v>
          </cell>
          <cell r="E7" t="str">
            <v>СФО</v>
          </cell>
          <cell r="F7" t="str">
            <v>Кемеровская, Шерегеш , МО</v>
          </cell>
          <cell r="H7" t="str">
            <v>Созыгашев В.Г.,Субочев В.В.</v>
          </cell>
        </row>
        <row r="8">
          <cell r="C8" t="str">
            <v>МАЛЕНЬКИХ Глеб Олегович</v>
          </cell>
          <cell r="D8" t="str">
            <v>24.07.2007, 2р</v>
          </cell>
          <cell r="E8" t="str">
            <v>СФО</v>
          </cell>
          <cell r="F8" t="str">
            <v>Иркутская, Иркутск , МО</v>
          </cell>
          <cell r="H8" t="str">
            <v>Пенькович Н. С.</v>
          </cell>
        </row>
        <row r="9">
          <cell r="C9" t="str">
            <v>НОВОПАШИН Артем Анатольевич</v>
          </cell>
          <cell r="D9" t="str">
            <v>08.10.2008, 2ю</v>
          </cell>
          <cell r="E9" t="str">
            <v>СФО</v>
          </cell>
          <cell r="F9" t="str">
            <v>Алтайский, Мамонтово, МО</v>
          </cell>
          <cell r="H9" t="str">
            <v>Гроо В.В.</v>
          </cell>
        </row>
        <row r="10">
          <cell r="C10" t="str">
            <v>СЫСУЕВ Денис Олегович</v>
          </cell>
          <cell r="D10" t="str">
            <v>23.10.2007, 2р</v>
          </cell>
          <cell r="E10" t="str">
            <v>СФО</v>
          </cell>
          <cell r="F10" t="str">
            <v>Кемеровская, Ленинск Кузнецкий, МО</v>
          </cell>
          <cell r="H10" t="str">
            <v>Бурматов С. Н</v>
          </cell>
        </row>
        <row r="11">
          <cell r="C11" t="str">
            <v>АРБАЕВ Амат Адарович</v>
          </cell>
          <cell r="D11" t="str">
            <v>28.06.2008, 1р</v>
          </cell>
          <cell r="E11" t="str">
            <v>СФО</v>
          </cell>
          <cell r="F11" t="str">
            <v>Р.Алтай, Горно-Алтайск, ПР</v>
          </cell>
          <cell r="H11" t="str">
            <v>Чичинов.Р.Р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хода (2)"/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C6" t="str">
            <v>РУБАН Кирилл Евгеньевич</v>
          </cell>
          <cell r="D6" t="str">
            <v>09.09.2007, 1ю</v>
          </cell>
          <cell r="E6" t="str">
            <v>СФО</v>
          </cell>
          <cell r="F6" t="str">
            <v>Кемеровская, Прокопьевск , МС</v>
          </cell>
          <cell r="H6" t="str">
            <v>Носиков В.В</v>
          </cell>
        </row>
        <row r="7">
          <cell r="C7" t="str">
            <v>ФИЛИМОНОВ Илья Евгеньевич</v>
          </cell>
          <cell r="D7" t="str">
            <v>26.01.2007, 2ю</v>
          </cell>
          <cell r="E7" t="str">
            <v>СФО</v>
          </cell>
          <cell r="F7" t="str">
            <v>Кемеровская, Прокопьевск , МС</v>
          </cell>
          <cell r="H7" t="str">
            <v>Курбатов В.С.</v>
          </cell>
        </row>
        <row r="8">
          <cell r="C8" t="str">
            <v>КИКТЕНКО Федор Александрович</v>
          </cell>
          <cell r="D8" t="str">
            <v>14.01.2008, 1ю</v>
          </cell>
          <cell r="E8" t="str">
            <v>СФО</v>
          </cell>
          <cell r="F8" t="str">
            <v>Томская, Томск, МО</v>
          </cell>
          <cell r="H8" t="str">
            <v>Цсбс "Кристалл"</v>
          </cell>
        </row>
        <row r="9">
          <cell r="C9" t="str">
            <v>ПОПОВ Дмитрий Михайлович</v>
          </cell>
          <cell r="D9" t="str">
            <v>21.02.2007, 1р</v>
          </cell>
          <cell r="E9" t="str">
            <v>СФО</v>
          </cell>
          <cell r="F9" t="str">
            <v>Новосибирская, р.п Сузун, МС</v>
          </cell>
          <cell r="H9" t="str">
            <v>Омельченко С.С</v>
          </cell>
        </row>
        <row r="10">
          <cell r="C10" t="str">
            <v>МОРОЗОВ Артём Алексеевич</v>
          </cell>
          <cell r="D10" t="str">
            <v>04.01.2007, 1ю</v>
          </cell>
          <cell r="E10" t="str">
            <v>СФО</v>
          </cell>
          <cell r="F10" t="str">
            <v>Алтайский, Благовещенка, МО</v>
          </cell>
          <cell r="H10" t="str">
            <v>Екименко А. В</v>
          </cell>
        </row>
        <row r="11">
          <cell r="C11" t="str">
            <v>БАРДИН Александр Михайлович</v>
          </cell>
          <cell r="D11" t="str">
            <v>01.12.2007, 2ю</v>
          </cell>
          <cell r="E11" t="str">
            <v>СФО</v>
          </cell>
          <cell r="F11" t="str">
            <v>Омская, Омск, МО</v>
          </cell>
          <cell r="H11" t="str">
            <v>Паринов И.А.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ЛАГУТКИН Сергей Александрович</v>
          </cell>
          <cell r="D6" t="str">
            <v>18.09.2007, 1р</v>
          </cell>
          <cell r="E6" t="str">
            <v>СФО</v>
          </cell>
          <cell r="F6" t="str">
            <v>Новосибирская, Новосибирск , МО</v>
          </cell>
          <cell r="H6" t="str">
            <v>Мордвинов А. И.</v>
          </cell>
        </row>
        <row r="7">
          <cell r="C7" t="str">
            <v>ПЕТУХОВ Николай Александрович</v>
          </cell>
          <cell r="D7" t="str">
            <v>25.01.2007, 1р</v>
          </cell>
          <cell r="E7" t="str">
            <v>СФО</v>
          </cell>
          <cell r="F7" t="str">
            <v>Красноярский, Ужур, МО</v>
          </cell>
          <cell r="H7" t="str">
            <v>Комлева И. С.</v>
          </cell>
        </row>
        <row r="8">
          <cell r="C8" t="str">
            <v>ПОПОВ Алексей Михайлович</v>
          </cell>
          <cell r="D8" t="str">
            <v>21.02.2007, 1р</v>
          </cell>
          <cell r="E8" t="str">
            <v>СФО</v>
          </cell>
          <cell r="F8" t="str">
            <v>Новосибирская, р.п Сузун, МС</v>
          </cell>
          <cell r="H8" t="str">
            <v>Омельченко С.С</v>
          </cell>
        </row>
        <row r="9">
          <cell r="C9" t="str">
            <v>НАГАЙЦЕВ Никита Владимирович</v>
          </cell>
          <cell r="D9" t="str">
            <v>22.06.2008, 1ю</v>
          </cell>
          <cell r="E9" t="str">
            <v>СФО</v>
          </cell>
          <cell r="F9" t="str">
            <v>Алтайский, Бийск, МС</v>
          </cell>
          <cell r="H9" t="str">
            <v>Евтушенко Д.Ю., Демьяненко С.А.</v>
          </cell>
        </row>
        <row r="10">
          <cell r="C10" t="str">
            <v>ТЕМЕЕВ Эрчим Ренатович</v>
          </cell>
          <cell r="D10" t="str">
            <v>24.09.2007, 2р</v>
          </cell>
          <cell r="E10" t="str">
            <v>СФО</v>
          </cell>
          <cell r="F10" t="str">
            <v>Р.Алтай, Село Онгудай, МО</v>
          </cell>
          <cell r="H10" t="str">
            <v>Очередяков Алаш Николаевич</v>
          </cell>
        </row>
        <row r="11">
          <cell r="C11" t="str">
            <v>НАМ Сергей Вячеславович</v>
          </cell>
          <cell r="D11" t="str">
            <v>09.03.2007, 2ю</v>
          </cell>
          <cell r="E11" t="str">
            <v>СФО</v>
          </cell>
          <cell r="F11" t="str">
            <v>Новосибирская, Новосибирск, МО</v>
          </cell>
          <cell r="H11" t="str">
            <v>Ри А.Ч., Орлов А.А.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АДЫКАЕВ Айдамир Михайлович</v>
          </cell>
          <cell r="D6" t="str">
            <v>28.03.2007, 1ю</v>
          </cell>
          <cell r="E6" t="str">
            <v>СФО</v>
          </cell>
          <cell r="F6" t="str">
            <v>Р.Алтай, Улаганский район, МО</v>
          </cell>
          <cell r="H6" t="str">
            <v>Тадышев Ю.Н</v>
          </cell>
        </row>
        <row r="7">
          <cell r="C7" t="str">
            <v>ЦЫГАНКОВ Дмитрий Сергеевич</v>
          </cell>
          <cell r="D7" t="str">
            <v>11.05.2008, 2р</v>
          </cell>
          <cell r="E7" t="str">
            <v>СФО</v>
          </cell>
          <cell r="F7" t="str">
            <v>Кемеровская, Кемерово, МО</v>
          </cell>
          <cell r="H7" t="str">
            <v>Ильин А.В., Сатбаев Т.Е.</v>
          </cell>
        </row>
        <row r="8">
          <cell r="C8" t="str">
            <v>ПАЛЬЧИКОВ Павел Сергеевич</v>
          </cell>
          <cell r="D8" t="str">
            <v>22.05.2007, 1р</v>
          </cell>
          <cell r="E8" t="str">
            <v>СФО</v>
          </cell>
          <cell r="F8" t="str">
            <v>Новосибирская, Новосибирск, МО</v>
          </cell>
          <cell r="H8" t="str">
            <v>Мордвинов. А.И.</v>
          </cell>
        </row>
        <row r="9">
          <cell r="C9" t="str">
            <v>МАТВЕЕВ Дмитрий Михайлович</v>
          </cell>
          <cell r="D9" t="str">
            <v>07.07.2008, 1ю</v>
          </cell>
          <cell r="E9" t="str">
            <v>СФО</v>
          </cell>
          <cell r="F9" t="str">
            <v>Новосибирская, Новосибирск , МС</v>
          </cell>
          <cell r="H9" t="str">
            <v>Новак А.В.</v>
          </cell>
        </row>
        <row r="10">
          <cell r="C10" t="str">
            <v>ТЕРЕНТЬЕВ Даниил Дмитриевич</v>
          </cell>
          <cell r="D10" t="str">
            <v>26.12.2007, 1ю</v>
          </cell>
          <cell r="E10" t="str">
            <v>СФО</v>
          </cell>
          <cell r="F10" t="str">
            <v>Алтайский, Зональный район , МО</v>
          </cell>
          <cell r="H10" t="str">
            <v>Шуликов Е.С.</v>
          </cell>
        </row>
        <row r="11">
          <cell r="C11" t="str">
            <v>ЦЕПЕНОК Иван Андреевич</v>
          </cell>
          <cell r="D11" t="str">
            <v>15.03.2007, 3ю</v>
          </cell>
          <cell r="E11" t="str">
            <v>СФО</v>
          </cell>
          <cell r="F11" t="str">
            <v>Алтайский, Мамонтово, МО</v>
          </cell>
          <cell r="H11" t="str">
            <v>Гроо В.В.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кр1"/>
      <sheetName val="кр2"/>
      <sheetName val="НАГР ЛИСТ"/>
      <sheetName val="пр.хода"/>
      <sheetName val="ит.пр"/>
      <sheetName val="кр3"/>
      <sheetName val="кр4"/>
      <sheetName val="кр5"/>
      <sheetName val="кр6"/>
      <sheetName val="кр7"/>
      <sheetName val="пф"/>
      <sheetName val="1м"/>
      <sheetName val="2м"/>
      <sheetName val="3м"/>
      <sheetName val="4м"/>
    </sheetNames>
    <sheetDataSet>
      <sheetData sheetId="0"/>
      <sheetData sheetId="1"/>
      <sheetData sheetId="2"/>
      <sheetData sheetId="3"/>
      <sheetData sheetId="4"/>
      <sheetData sheetId="5">
        <row r="6">
          <cell r="C6" t="str">
            <v>БУРМИСТРОВ Иван Сергеевич</v>
          </cell>
          <cell r="D6" t="str">
            <v>07.06.2007, 1р</v>
          </cell>
          <cell r="E6" t="str">
            <v>СФО</v>
          </cell>
          <cell r="F6" t="str">
            <v>Новосибирская, Новосибирск, МО</v>
          </cell>
          <cell r="H6" t="str">
            <v>Мордвинов А.И</v>
          </cell>
        </row>
        <row r="7">
          <cell r="C7" t="str">
            <v>ЛИСИЦА Кирилл Станиславович</v>
          </cell>
          <cell r="D7" t="str">
            <v>29.06.2007, 2р</v>
          </cell>
          <cell r="E7" t="str">
            <v>СФО</v>
          </cell>
          <cell r="F7" t="str">
            <v>Кемеровская, Кемерово, МО</v>
          </cell>
          <cell r="H7" t="str">
            <v>Ильин А.В., Сатбаев Т.Е.</v>
          </cell>
        </row>
        <row r="8">
          <cell r="C8" t="str">
            <v>БАРБАКОВ Даниил Анатольевич</v>
          </cell>
          <cell r="D8" t="str">
            <v>29.07.2007, 1р</v>
          </cell>
          <cell r="E8" t="str">
            <v>СФО</v>
          </cell>
          <cell r="F8" t="str">
            <v>Красноярский, Ужур, МО</v>
          </cell>
          <cell r="H8" t="str">
            <v>Комлева И. С.</v>
          </cell>
        </row>
        <row r="9">
          <cell r="C9" t="str">
            <v>ЮРИН Марк Евгеньевич</v>
          </cell>
          <cell r="D9" t="str">
            <v>27.05.2008, 1ю</v>
          </cell>
          <cell r="E9" t="str">
            <v>СФО</v>
          </cell>
          <cell r="F9" t="str">
            <v>Алтайский, Бийск, МС</v>
          </cell>
          <cell r="H9" t="str">
            <v>Евтушенко Д.Ю., Демьяненко С.А.</v>
          </cell>
        </row>
        <row r="10">
          <cell r="C10" t="str">
            <v>КОВАЛЕВ Александр Евгеньевич</v>
          </cell>
          <cell r="D10" t="str">
            <v>15.01.2008, 1р</v>
          </cell>
          <cell r="E10" t="str">
            <v>СФО</v>
          </cell>
          <cell r="F10" t="str">
            <v>Новосибирская, Новосибирск , МО</v>
          </cell>
          <cell r="H10" t="str">
            <v>Новак А.В.</v>
          </cell>
        </row>
        <row r="11">
          <cell r="C11" t="str">
            <v>САВОСТИН Владислав Евгеньевич</v>
          </cell>
          <cell r="D11" t="str">
            <v>11.04.2007, 1ю</v>
          </cell>
          <cell r="E11" t="str">
            <v>СФО</v>
          </cell>
          <cell r="F11" t="str">
            <v>Алтайский, Благовещенка, МО</v>
          </cell>
          <cell r="H11" t="str">
            <v>Екименко А.В.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zoomScaleNormal="100" workbookViewId="0">
      <selection activeCell="H44" sqref="A1:I44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25" t="s">
        <v>7</v>
      </c>
      <c r="B1" s="125"/>
      <c r="C1" s="125"/>
      <c r="D1" s="125"/>
      <c r="E1" s="125"/>
      <c r="F1" s="125"/>
      <c r="G1" s="125"/>
      <c r="H1" s="125"/>
      <c r="I1" s="125"/>
    </row>
    <row r="2" spans="1:10" ht="17.25" customHeight="1">
      <c r="A2" s="126" t="s">
        <v>69</v>
      </c>
      <c r="B2" s="126"/>
      <c r="C2" s="126"/>
      <c r="D2" s="126"/>
      <c r="E2" s="126"/>
      <c r="F2" s="126"/>
      <c r="G2" s="126"/>
      <c r="H2" s="126"/>
      <c r="I2" s="126"/>
    </row>
    <row r="3" spans="1:10" ht="40.5" customHeight="1">
      <c r="A3" s="127" t="str">
        <f>[1]реквизиты!$A$2</f>
        <v>Межрегиональные соревнования по самбо среди юношей и девушек 12-14 лет, посвященные памяти первого бийчанина - победителя спартакиады школьников России Руслана Абдулаева</v>
      </c>
      <c r="B3" s="127"/>
      <c r="C3" s="127"/>
      <c r="D3" s="127"/>
      <c r="E3" s="127"/>
      <c r="F3" s="127"/>
      <c r="G3" s="127"/>
      <c r="H3" s="127"/>
      <c r="I3" s="127"/>
    </row>
    <row r="4" spans="1:10" ht="16.5" customHeight="1" thickBot="1">
      <c r="A4" s="126" t="str">
        <f>[1]реквизиты!$A$3</f>
        <v>08-10 октября 2021г.                                              г.Бийск</v>
      </c>
      <c r="B4" s="126"/>
      <c r="C4" s="126"/>
      <c r="D4" s="126"/>
      <c r="E4" s="126"/>
      <c r="F4" s="126"/>
      <c r="G4" s="126"/>
      <c r="H4" s="126"/>
      <c r="I4" s="126"/>
    </row>
    <row r="5" spans="1:10" ht="3.75" hidden="1" customHeight="1" thickBot="1">
      <c r="A5" s="126"/>
      <c r="B5" s="126"/>
      <c r="C5" s="126"/>
      <c r="D5" s="126"/>
      <c r="E5" s="126"/>
      <c r="F5" s="126"/>
      <c r="G5" s="126"/>
      <c r="H5" s="126"/>
      <c r="I5" s="126"/>
    </row>
    <row r="6" spans="1:10" ht="11.1" customHeight="1">
      <c r="B6" s="144" t="s">
        <v>0</v>
      </c>
      <c r="C6" s="146" t="s">
        <v>1</v>
      </c>
      <c r="D6" s="146" t="s">
        <v>2</v>
      </c>
      <c r="E6" s="146" t="s">
        <v>11</v>
      </c>
      <c r="F6" s="146" t="s">
        <v>12</v>
      </c>
      <c r="G6" s="128"/>
      <c r="H6" s="130" t="s">
        <v>3</v>
      </c>
      <c r="I6" s="132"/>
    </row>
    <row r="7" spans="1:10" ht="13.5" customHeight="1" thickBot="1">
      <c r="B7" s="145"/>
      <c r="C7" s="147"/>
      <c r="D7" s="147"/>
      <c r="E7" s="147"/>
      <c r="F7" s="147"/>
      <c r="G7" s="129"/>
      <c r="H7" s="131"/>
      <c r="I7" s="132"/>
    </row>
    <row r="8" spans="1:10" ht="12.95" customHeight="1">
      <c r="A8" s="133" t="str">
        <f>призеры!A8</f>
        <v>35 кг</v>
      </c>
      <c r="B8" s="136" t="s">
        <v>4</v>
      </c>
      <c r="C8" s="138" t="str">
        <f>призеры!C8</f>
        <v>РОМАНЮК Максим Сергеевич</v>
      </c>
      <c r="D8" s="138" t="str">
        <f>призеры!D8</f>
        <v>29.08.2009, 1ю</v>
      </c>
      <c r="E8" s="138" t="str">
        <f>призеры!E8</f>
        <v>УФО</v>
      </c>
      <c r="F8" s="140" t="str">
        <f>призеры!F8</f>
        <v>ХМАО-Югра, Радужный , МО</v>
      </c>
      <c r="G8" s="142">
        <f>призеры!G8</f>
        <v>0</v>
      </c>
      <c r="H8" s="156" t="str">
        <f>призеры!H8</f>
        <v>Сонгуров А.М.</v>
      </c>
      <c r="I8" s="148"/>
      <c r="J8" s="149">
        <v>1</v>
      </c>
    </row>
    <row r="9" spans="1:10" ht="12.95" customHeight="1">
      <c r="A9" s="134"/>
      <c r="B9" s="137"/>
      <c r="C9" s="139"/>
      <c r="D9" s="139"/>
      <c r="E9" s="139"/>
      <c r="F9" s="141"/>
      <c r="G9" s="143"/>
      <c r="H9" s="154"/>
      <c r="I9" s="148"/>
      <c r="J9" s="149"/>
    </row>
    <row r="10" spans="1:10" ht="12.95" customHeight="1">
      <c r="A10" s="134"/>
      <c r="B10" s="137" t="s">
        <v>5</v>
      </c>
      <c r="C10" s="139" t="str">
        <f>призеры!C9</f>
        <v>БОКЧУКОВ Артём Михайлович</v>
      </c>
      <c r="D10" s="139" t="str">
        <f>призеры!D9</f>
        <v>16.12.2007, 1р</v>
      </c>
      <c r="E10" s="139" t="str">
        <f>призеры!E9</f>
        <v>СФО</v>
      </c>
      <c r="F10" s="141" t="str">
        <f>призеры!F9</f>
        <v>Р.Алтай, Кош-Агач, МО</v>
      </c>
      <c r="G10" s="143">
        <f>призеры!G9</f>
        <v>0</v>
      </c>
      <c r="H10" s="154" t="str">
        <f>призеры!H9</f>
        <v>Демчинов Аржан Николаевич</v>
      </c>
      <c r="I10" s="148"/>
      <c r="J10" s="149">
        <v>2</v>
      </c>
    </row>
    <row r="11" spans="1:10" ht="12.95" customHeight="1" thickBot="1">
      <c r="A11" s="135"/>
      <c r="B11" s="150"/>
      <c r="C11" s="151"/>
      <c r="D11" s="151"/>
      <c r="E11" s="151"/>
      <c r="F11" s="152"/>
      <c r="G11" s="153"/>
      <c r="H11" s="155"/>
      <c r="I11" s="148"/>
      <c r="J11" s="149"/>
    </row>
    <row r="12" spans="1:10" ht="6" customHeight="1" thickBot="1">
      <c r="B12" s="8"/>
      <c r="C12" s="47"/>
      <c r="D12" s="47"/>
      <c r="E12" s="48"/>
      <c r="F12" s="47"/>
      <c r="G12" s="47"/>
      <c r="H12" s="47"/>
      <c r="I12" s="11"/>
    </row>
    <row r="13" spans="1:10" ht="26.1" customHeight="1">
      <c r="A13" s="133" t="str">
        <f>призеры!A15</f>
        <v>38 кг</v>
      </c>
      <c r="B13" s="73" t="s">
        <v>4</v>
      </c>
      <c r="C13" s="40" t="str">
        <f>призеры!C15</f>
        <v>ГАДЖИЕВ Муслим Заурбекович</v>
      </c>
      <c r="D13" s="40" t="str">
        <f>призеры!D15</f>
        <v>06.10.2007, 1ю</v>
      </c>
      <c r="E13" s="40" t="str">
        <f>призеры!E15</f>
        <v>УФО</v>
      </c>
      <c r="F13" s="40" t="str">
        <f>призеры!F15</f>
        <v>ХМАО-Югра, Радужный, МО</v>
      </c>
      <c r="G13" s="40"/>
      <c r="H13" s="41" t="str">
        <f>призеры!H15</f>
        <v>Сонгуров А.М.</v>
      </c>
      <c r="I13" s="32"/>
      <c r="J13" s="33">
        <v>5</v>
      </c>
    </row>
    <row r="14" spans="1:10" ht="26.1" customHeight="1" thickBot="1">
      <c r="A14" s="135"/>
      <c r="B14" s="79" t="s">
        <v>5</v>
      </c>
      <c r="C14" s="43" t="str">
        <f>призеры!C16</f>
        <v>БАКРАСОВ Тимур Буланатович</v>
      </c>
      <c r="D14" s="43" t="str">
        <f>призеры!D16</f>
        <v>07.06.2008, 2ю</v>
      </c>
      <c r="E14" s="43" t="str">
        <f>призеры!E16</f>
        <v>СФО</v>
      </c>
      <c r="F14" s="43" t="str">
        <f>призеры!F16</f>
        <v>Р.Алтай, Усть-Кан, ПР</v>
      </c>
      <c r="G14" s="43"/>
      <c r="H14" s="44" t="str">
        <f>призеры!H16</f>
        <v>Бакрасов Б. М</v>
      </c>
      <c r="I14" s="32"/>
      <c r="J14" s="33">
        <v>6</v>
      </c>
    </row>
    <row r="15" spans="1:10" ht="12" customHeight="1" thickBot="1">
      <c r="B15" s="13"/>
      <c r="C15" s="47"/>
      <c r="D15" s="47"/>
      <c r="E15" s="48"/>
      <c r="F15" s="47"/>
      <c r="G15" s="47"/>
      <c r="H15" s="47"/>
      <c r="I15" s="11"/>
    </row>
    <row r="16" spans="1:10" ht="26.1" customHeight="1">
      <c r="A16" s="133" t="str">
        <f>призеры!A22</f>
        <v>42 кг</v>
      </c>
      <c r="B16" s="73" t="s">
        <v>4</v>
      </c>
      <c r="C16" s="40" t="str">
        <f>призеры!C22</f>
        <v>НИЗОМОВ Эхсон Рамзидинович</v>
      </c>
      <c r="D16" s="40" t="str">
        <f>призеры!D22</f>
        <v>21.01.2008, 3ю</v>
      </c>
      <c r="E16" s="40" t="str">
        <f>призеры!E22</f>
        <v>СФО</v>
      </c>
      <c r="F16" s="40" t="str">
        <f>призеры!F22</f>
        <v>Новосибирская, Новосибирск, МО</v>
      </c>
      <c r="G16" s="40"/>
      <c r="H16" s="41" t="str">
        <f>призеры!H22</f>
        <v>Кондрашева О. А.</v>
      </c>
      <c r="I16" s="32"/>
      <c r="J16" s="33">
        <v>9</v>
      </c>
    </row>
    <row r="17" spans="1:10" ht="26.1" customHeight="1" thickBot="1">
      <c r="A17" s="135"/>
      <c r="B17" s="79" t="s">
        <v>5</v>
      </c>
      <c r="C17" s="43" t="str">
        <f>призеры!C23</f>
        <v>ПЕРЕЛЕВСКИЙ Артем Алексеевич</v>
      </c>
      <c r="D17" s="43" t="str">
        <f>призеры!D23</f>
        <v>17.06.2007, 1ю</v>
      </c>
      <c r="E17" s="43" t="str">
        <f>призеры!E23</f>
        <v>СФО</v>
      </c>
      <c r="F17" s="43" t="str">
        <f>призеры!F23</f>
        <v>Новосибирская, Новосибирск, МО</v>
      </c>
      <c r="G17" s="43"/>
      <c r="H17" s="44" t="str">
        <f>призеры!H23</f>
        <v>Алиева Л.В.</v>
      </c>
      <c r="I17" s="32"/>
      <c r="J17" s="33">
        <v>10</v>
      </c>
    </row>
    <row r="18" spans="1:10" ht="12" customHeight="1" thickBot="1">
      <c r="A18" s="30"/>
      <c r="B18" s="12"/>
      <c r="C18" s="80"/>
      <c r="D18" s="81"/>
      <c r="E18" s="81"/>
      <c r="F18" s="82"/>
      <c r="G18" s="47"/>
      <c r="H18" s="83"/>
      <c r="I18" s="32"/>
    </row>
    <row r="19" spans="1:10" ht="26.1" customHeight="1">
      <c r="A19" s="157" t="str">
        <f>призеры!A29</f>
        <v>46 кг</v>
      </c>
      <c r="B19" s="73" t="s">
        <v>4</v>
      </c>
      <c r="C19" s="40" t="str">
        <f>призеры!C29</f>
        <v>МЕДВЕДЕВ Владимир Романович</v>
      </c>
      <c r="D19" s="40" t="str">
        <f>призеры!D29</f>
        <v>01.10.2008, 2ю</v>
      </c>
      <c r="E19" s="40" t="str">
        <f>призеры!E29</f>
        <v>СФО</v>
      </c>
      <c r="F19" s="40" t="str">
        <f>призеры!F29</f>
        <v>Томская, Томск, МО</v>
      </c>
      <c r="G19" s="40"/>
      <c r="H19" s="41" t="str">
        <f>призеры!H29</f>
        <v>Очередько А. А</v>
      </c>
      <c r="I19" s="32"/>
      <c r="J19" s="33">
        <v>13</v>
      </c>
    </row>
    <row r="20" spans="1:10" ht="26.1" customHeight="1" thickBot="1">
      <c r="A20" s="158"/>
      <c r="B20" s="79" t="s">
        <v>5</v>
      </c>
      <c r="C20" s="43" t="str">
        <f>призеры!C30</f>
        <v>ЦОЙ Тимофей Алексеевич</v>
      </c>
      <c r="D20" s="43" t="str">
        <f>призеры!D30</f>
        <v>02.02.2008, 2ю</v>
      </c>
      <c r="E20" s="43" t="str">
        <f>призеры!E30</f>
        <v>СФО</v>
      </c>
      <c r="F20" s="43" t="str">
        <f>призеры!F30</f>
        <v>Кемеровская, Шерегеш , МО</v>
      </c>
      <c r="G20" s="43"/>
      <c r="H20" s="44" t="str">
        <f>призеры!H30</f>
        <v>Созыгашев В.Г.,Субочев В.В.</v>
      </c>
      <c r="I20" s="32"/>
      <c r="J20" s="33">
        <v>14</v>
      </c>
    </row>
    <row r="21" spans="1:10" ht="12" customHeight="1" thickBot="1">
      <c r="A21" s="30"/>
      <c r="B21" s="12"/>
      <c r="C21" s="80"/>
      <c r="D21" s="81"/>
      <c r="E21" s="81"/>
      <c r="F21" s="82"/>
      <c r="G21" s="82"/>
      <c r="H21" s="83"/>
      <c r="I21" s="32"/>
    </row>
    <row r="22" spans="1:10" ht="26.1" customHeight="1">
      <c r="A22" s="159" t="str">
        <f>призеры!A36</f>
        <v>50 кг</v>
      </c>
      <c r="B22" s="73" t="s">
        <v>4</v>
      </c>
      <c r="C22" s="40" t="str">
        <f>призеры!C36</f>
        <v>РУБАН Кирилл Евгеньевич</v>
      </c>
      <c r="D22" s="40" t="str">
        <f>призеры!D36</f>
        <v>09.09.2007, 1ю</v>
      </c>
      <c r="E22" s="40" t="str">
        <f>призеры!E36</f>
        <v>СФО</v>
      </c>
      <c r="F22" s="40" t="str">
        <f>призеры!F36</f>
        <v>Кемеровская, Прокопьевск , МС</v>
      </c>
      <c r="G22" s="40"/>
      <c r="H22" s="41" t="str">
        <f>призеры!H36</f>
        <v>Носиков В.В</v>
      </c>
      <c r="I22" s="32"/>
      <c r="J22" s="33">
        <v>17</v>
      </c>
    </row>
    <row r="23" spans="1:10" ht="26.1" customHeight="1" thickBot="1">
      <c r="A23" s="160"/>
      <c r="B23" s="79" t="s">
        <v>5</v>
      </c>
      <c r="C23" s="43" t="str">
        <f>призеры!C37</f>
        <v>ФИЛИМОНОВ Илья Евгеньевич</v>
      </c>
      <c r="D23" s="43" t="str">
        <f>призеры!D37</f>
        <v>26.01.2007, 2ю</v>
      </c>
      <c r="E23" s="43" t="str">
        <f>призеры!E37</f>
        <v>СФО</v>
      </c>
      <c r="F23" s="43" t="str">
        <f>призеры!F37</f>
        <v>Кемеровская, Прокопьевск , МС</v>
      </c>
      <c r="G23" s="43"/>
      <c r="H23" s="44" t="str">
        <f>призеры!H37</f>
        <v>Курбатов В.С.</v>
      </c>
      <c r="I23" s="32"/>
      <c r="J23" s="33">
        <v>18</v>
      </c>
    </row>
    <row r="24" spans="1:10" ht="12" customHeight="1" thickBot="1">
      <c r="B24" s="75"/>
      <c r="C24" s="47"/>
      <c r="D24" s="47"/>
      <c r="E24" s="48"/>
      <c r="F24" s="47"/>
      <c r="G24" s="47"/>
      <c r="H24" s="49"/>
      <c r="I24" s="11"/>
    </row>
    <row r="25" spans="1:10" ht="26.1" customHeight="1">
      <c r="A25" s="159" t="str">
        <f>призеры!A43</f>
        <v>54 кг</v>
      </c>
      <c r="B25" s="73" t="s">
        <v>4</v>
      </c>
      <c r="C25" s="40" t="str">
        <f>призеры!C43</f>
        <v>ЛАГУТКИН Сергей Александрович</v>
      </c>
      <c r="D25" s="40" t="str">
        <f>призеры!D43</f>
        <v>18.09.2007, 1р</v>
      </c>
      <c r="E25" s="40" t="str">
        <f>призеры!E43</f>
        <v>СФО</v>
      </c>
      <c r="F25" s="40" t="str">
        <f>призеры!F43</f>
        <v>Новосибирская, Новосибирск , МО</v>
      </c>
      <c r="G25" s="40"/>
      <c r="H25" s="41" t="str">
        <f>призеры!H43</f>
        <v>Мордвинов А. И.</v>
      </c>
      <c r="I25" s="32"/>
      <c r="J25" s="33">
        <v>21</v>
      </c>
    </row>
    <row r="26" spans="1:10" ht="26.1" customHeight="1" thickBot="1">
      <c r="A26" s="160"/>
      <c r="B26" s="79" t="s">
        <v>5</v>
      </c>
      <c r="C26" s="43" t="str">
        <f>призеры!C44</f>
        <v>ПЕТУХОВ Николай Александрович</v>
      </c>
      <c r="D26" s="43" t="str">
        <f>призеры!D44</f>
        <v>25.01.2007, 1р</v>
      </c>
      <c r="E26" s="43" t="str">
        <f>призеры!E44</f>
        <v>СФО</v>
      </c>
      <c r="F26" s="43" t="str">
        <f>призеры!F44</f>
        <v>Красноярский, Ужур, МО</v>
      </c>
      <c r="G26" s="43"/>
      <c r="H26" s="44" t="str">
        <f>призеры!H44</f>
        <v>Комлева И. С.</v>
      </c>
      <c r="I26" s="32"/>
      <c r="J26" s="33">
        <v>22</v>
      </c>
    </row>
    <row r="27" spans="1:10" ht="12" customHeight="1" thickBot="1">
      <c r="B27" s="13"/>
      <c r="C27" s="47"/>
      <c r="D27" s="47"/>
      <c r="E27" s="48"/>
      <c r="F27" s="47"/>
      <c r="G27" s="47"/>
      <c r="H27" s="49"/>
      <c r="I27" s="11"/>
    </row>
    <row r="28" spans="1:10" ht="26.1" customHeight="1">
      <c r="A28" s="157" t="str">
        <f>призеры!A50</f>
        <v>59 кг</v>
      </c>
      <c r="B28" s="73" t="s">
        <v>4</v>
      </c>
      <c r="C28" s="40" t="str">
        <f>призеры!C50</f>
        <v>АДЫКАЕВ Айдамир Михайлович</v>
      </c>
      <c r="D28" s="40" t="str">
        <f>призеры!D50</f>
        <v>28.03.2007, 1ю</v>
      </c>
      <c r="E28" s="40" t="str">
        <f>призеры!E50</f>
        <v>СФО</v>
      </c>
      <c r="F28" s="40" t="str">
        <f>призеры!F50</f>
        <v>Р.Алтай, Улаганский район, МО</v>
      </c>
      <c r="G28" s="40"/>
      <c r="H28" s="41" t="str">
        <f>призеры!H50</f>
        <v>Тадышев Ю.Н</v>
      </c>
      <c r="I28" s="32"/>
      <c r="J28" s="33">
        <v>25</v>
      </c>
    </row>
    <row r="29" spans="1:10" ht="26.1" customHeight="1" thickBot="1">
      <c r="A29" s="158"/>
      <c r="B29" s="79" t="s">
        <v>5</v>
      </c>
      <c r="C29" s="43" t="str">
        <f>призеры!C51</f>
        <v>ЦЫГАНКОВ Дмитрий Сергеевич</v>
      </c>
      <c r="D29" s="43" t="str">
        <f>призеры!D51</f>
        <v>11.05.2008, 2р</v>
      </c>
      <c r="E29" s="43" t="str">
        <f>призеры!E51</f>
        <v>СФО</v>
      </c>
      <c r="F29" s="43" t="str">
        <f>призеры!F51</f>
        <v>Кемеровская, Кемерово, МО</v>
      </c>
      <c r="G29" s="43"/>
      <c r="H29" s="44" t="str">
        <f>призеры!H51</f>
        <v>Ильин А.В., Сатбаев Т.Е.</v>
      </c>
      <c r="I29" s="32"/>
      <c r="J29" s="33">
        <v>26</v>
      </c>
    </row>
    <row r="30" spans="1:10" ht="12" customHeight="1" thickBot="1">
      <c r="B30" s="75"/>
      <c r="C30" s="47"/>
      <c r="D30" s="47"/>
      <c r="E30" s="48"/>
      <c r="F30" s="47"/>
      <c r="G30" s="47"/>
      <c r="H30" s="49"/>
      <c r="I30" s="11"/>
    </row>
    <row r="31" spans="1:10" ht="26.1" customHeight="1">
      <c r="A31" s="157" t="str">
        <f>призеры!A57</f>
        <v>65 кг</v>
      </c>
      <c r="B31" s="73" t="s">
        <v>4</v>
      </c>
      <c r="C31" s="40" t="str">
        <f>призеры!C57</f>
        <v>БУРМИСТРОВ Иван Сергеевич</v>
      </c>
      <c r="D31" s="40" t="str">
        <f>призеры!D57</f>
        <v>07.06.2007, 1р</v>
      </c>
      <c r="E31" s="40" t="str">
        <f>призеры!E57</f>
        <v>СФО</v>
      </c>
      <c r="F31" s="40" t="str">
        <f>призеры!F57</f>
        <v>Новосибирская, Новосибирск, МО</v>
      </c>
      <c r="G31" s="40"/>
      <c r="H31" s="41" t="str">
        <f>призеры!H57</f>
        <v>Мордвинов А.И</v>
      </c>
      <c r="I31" s="32"/>
      <c r="J31" s="33">
        <v>29</v>
      </c>
    </row>
    <row r="32" spans="1:10" ht="26.1" customHeight="1" thickBot="1">
      <c r="A32" s="158"/>
      <c r="B32" s="79" t="s">
        <v>5</v>
      </c>
      <c r="C32" s="43" t="str">
        <f>призеры!C58</f>
        <v>ЛИСИЦА Кирилл Станиславович</v>
      </c>
      <c r="D32" s="43" t="str">
        <f>призеры!D58</f>
        <v>29.06.2007, 2р</v>
      </c>
      <c r="E32" s="43" t="str">
        <f>призеры!E58</f>
        <v>СФО</v>
      </c>
      <c r="F32" s="43" t="str">
        <f>призеры!F58</f>
        <v>Кемеровская, Кемерово, МО</v>
      </c>
      <c r="G32" s="43"/>
      <c r="H32" s="44" t="str">
        <f>призеры!H58</f>
        <v>Ильин А.В., Сатбаев Т.Е.</v>
      </c>
      <c r="I32" s="32"/>
      <c r="J32" s="33">
        <v>30</v>
      </c>
    </row>
    <row r="33" spans="1:10" ht="12" customHeight="1" thickBot="1">
      <c r="B33" s="13"/>
      <c r="C33" s="76"/>
      <c r="D33" s="76"/>
      <c r="E33" s="77"/>
      <c r="F33" s="76"/>
      <c r="G33" s="76"/>
      <c r="H33" s="84"/>
      <c r="I33" s="11"/>
    </row>
    <row r="34" spans="1:10" ht="26.1" customHeight="1">
      <c r="A34" s="159" t="str">
        <f>призеры!A64</f>
        <v>71 кг</v>
      </c>
      <c r="B34" s="73" t="s">
        <v>4</v>
      </c>
      <c r="C34" s="40" t="str">
        <f>призеры!C64</f>
        <v>КНИГА Михаил Иванович</v>
      </c>
      <c r="D34" s="40" t="str">
        <f>призеры!D64</f>
        <v>30.03.2007, 1ю</v>
      </c>
      <c r="E34" s="40" t="str">
        <f>призеры!E64</f>
        <v>СФО</v>
      </c>
      <c r="F34" s="40" t="str">
        <f>призеры!F64</f>
        <v>Кемеровская, Шерегеш, МС</v>
      </c>
      <c r="G34" s="40"/>
      <c r="H34" s="41" t="str">
        <f>призеры!H64</f>
        <v>Созыгашев В.В. Субочев В.В</v>
      </c>
      <c r="I34" s="32"/>
      <c r="J34" s="33">
        <v>33</v>
      </c>
    </row>
    <row r="35" spans="1:10" ht="26.1" customHeight="1" thickBot="1">
      <c r="A35" s="160"/>
      <c r="B35" s="79" t="s">
        <v>5</v>
      </c>
      <c r="C35" s="43" t="str">
        <f>призеры!C65</f>
        <v>БЕРЕЗИКОВ Павел Сергеевич</v>
      </c>
      <c r="D35" s="43" t="str">
        <f>призеры!D65</f>
        <v>14.03.2007, 1ю</v>
      </c>
      <c r="E35" s="43" t="str">
        <f>призеры!E65</f>
        <v>СФО</v>
      </c>
      <c r="F35" s="43" t="str">
        <f>призеры!F65</f>
        <v>Алтайский, Бийск, МС</v>
      </c>
      <c r="G35" s="43"/>
      <c r="H35" s="44" t="str">
        <f>призеры!H65</f>
        <v>Озорин С.А. Кайгородов О.С</v>
      </c>
      <c r="I35" s="32"/>
      <c r="J35" s="33">
        <v>34</v>
      </c>
    </row>
    <row r="36" spans="1:10" ht="12" customHeight="1" thickBot="1">
      <c r="A36" s="1"/>
      <c r="B36" s="45"/>
      <c r="C36" s="76"/>
      <c r="D36" s="76"/>
      <c r="E36" s="77"/>
      <c r="F36" s="76"/>
      <c r="G36" s="76"/>
      <c r="H36" s="84"/>
      <c r="I36" s="11"/>
    </row>
    <row r="37" spans="1:10" ht="26.1" customHeight="1" thickBot="1">
      <c r="A37" s="161" t="str">
        <f>призеры!A71</f>
        <v>св 71 кг</v>
      </c>
      <c r="B37" s="73" t="s">
        <v>4</v>
      </c>
      <c r="C37" s="51" t="str">
        <f>призеры!C71</f>
        <v>МУХАЧЕВ Максим Алексеевич</v>
      </c>
      <c r="D37" s="51" t="str">
        <f>призеры!D71</f>
        <v>19.06.2007, 2ю</v>
      </c>
      <c r="E37" s="51" t="str">
        <f>призеры!E71</f>
        <v>СФО</v>
      </c>
      <c r="F37" s="51" t="str">
        <f>призеры!F71</f>
        <v>Алтайский, Бийск, МС</v>
      </c>
      <c r="G37" s="51"/>
      <c r="H37" s="52" t="str">
        <f>призеры!H71</f>
        <v>Кайгородов О.С Гаврилов В.В.</v>
      </c>
      <c r="I37" s="50">
        <v>0</v>
      </c>
      <c r="J37" s="33">
        <v>37</v>
      </c>
    </row>
    <row r="38" spans="1:10" ht="26.1" customHeight="1" thickBot="1">
      <c r="A38" s="162"/>
      <c r="B38" s="79" t="s">
        <v>5</v>
      </c>
      <c r="C38" s="53" t="str">
        <f>призеры!C72</f>
        <v>БЛАДУРИН Дмитрий Александрович</v>
      </c>
      <c r="D38" s="53" t="str">
        <f>призеры!D72</f>
        <v>19.07.2008, 1ю</v>
      </c>
      <c r="E38" s="53" t="str">
        <f>призеры!E72</f>
        <v>СФО</v>
      </c>
      <c r="F38" s="53" t="str">
        <f>призеры!F72</f>
        <v>Новосибирская, р.п.Сузун, МС</v>
      </c>
      <c r="G38" s="53"/>
      <c r="H38" s="54" t="str">
        <f>призеры!H72</f>
        <v>Омельченко С.С</v>
      </c>
      <c r="I38" s="50">
        <v>0</v>
      </c>
      <c r="J38" s="33">
        <v>38</v>
      </c>
    </row>
    <row r="39" spans="1:10" ht="9" customHeight="1">
      <c r="B39" s="12"/>
      <c r="C39" s="3"/>
      <c r="D39" s="4"/>
      <c r="E39" s="4"/>
      <c r="F39" s="5"/>
      <c r="G39" s="5"/>
      <c r="H39" s="3"/>
    </row>
    <row r="40" spans="1:10" ht="29.25" customHeight="1">
      <c r="A40" s="1"/>
      <c r="B40" s="2"/>
      <c r="C40" s="3"/>
      <c r="D40" s="4"/>
      <c r="E40" s="4"/>
      <c r="F40" s="5"/>
      <c r="G40" s="5"/>
      <c r="H40" s="3"/>
      <c r="J40" s="1"/>
    </row>
    <row r="41" spans="1:10" ht="12" customHeight="1">
      <c r="A41" s="1"/>
      <c r="B41" s="24" t="str">
        <f>[1]реквизиты!$A$6</f>
        <v>Гл. судья, судья ВК</v>
      </c>
      <c r="C41" s="6"/>
      <c r="D41" s="6"/>
      <c r="E41" s="27"/>
      <c r="F41" s="24" t="str">
        <f>[1]реквизиты!$G$6</f>
        <v>В.В. Гаврилов</v>
      </c>
      <c r="G41" s="24"/>
      <c r="H41" s="6"/>
    </row>
    <row r="42" spans="1:10" ht="21.75" customHeight="1">
      <c r="A42" s="1"/>
      <c r="B42" s="24"/>
      <c r="C42" s="7"/>
      <c r="D42" s="7"/>
      <c r="E42" s="28"/>
      <c r="F42" s="23" t="str">
        <f>[1]реквизиты!$G$7</f>
        <v>/Бийск/</v>
      </c>
      <c r="G42" s="23"/>
      <c r="H42" s="7"/>
    </row>
    <row r="43" spans="1:10" ht="12" customHeight="1">
      <c r="A43" s="1"/>
      <c r="B43" s="24" t="str">
        <f>[1]реквизиты!$A$8</f>
        <v>Гл. секретарь, судья ВК</v>
      </c>
      <c r="C43" s="7"/>
      <c r="D43" s="7"/>
      <c r="E43" s="28"/>
      <c r="F43" s="24" t="str">
        <f>[1]реквизиты!$G$8</f>
        <v>П.В. Шалюта</v>
      </c>
      <c r="G43" s="24"/>
      <c r="H43" s="6"/>
    </row>
    <row r="44" spans="1:10" ht="12" customHeight="1">
      <c r="C44" s="1"/>
      <c r="F44" t="str">
        <f>[1]реквизиты!$G$9</f>
        <v>/ Бийск /</v>
      </c>
      <c r="H44" s="7"/>
    </row>
    <row r="49" spans="19:19">
      <c r="S49" t="s">
        <v>8</v>
      </c>
    </row>
  </sheetData>
  <mergeCells count="41">
    <mergeCell ref="A28:A29"/>
    <mergeCell ref="A31:A32"/>
    <mergeCell ref="A34:A35"/>
    <mergeCell ref="A37:A38"/>
    <mergeCell ref="A13:A14"/>
    <mergeCell ref="A16:A17"/>
    <mergeCell ref="A19:A20"/>
    <mergeCell ref="A22:A23"/>
    <mergeCell ref="A25:A26"/>
    <mergeCell ref="J8:J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H8:H9"/>
    <mergeCell ref="G6:G7"/>
    <mergeCell ref="H6:H7"/>
    <mergeCell ref="I6:I7"/>
    <mergeCell ref="A8:A11"/>
    <mergeCell ref="B8:B9"/>
    <mergeCell ref="C8:C9"/>
    <mergeCell ref="D8:D9"/>
    <mergeCell ref="E8:E9"/>
    <mergeCell ref="F8:F9"/>
    <mergeCell ref="G8:G9"/>
    <mergeCell ref="B6:B7"/>
    <mergeCell ref="C6:C7"/>
    <mergeCell ref="D6:D7"/>
    <mergeCell ref="E6:E7"/>
    <mergeCell ref="F6:F7"/>
    <mergeCell ref="I8:I9"/>
    <mergeCell ref="A1:I1"/>
    <mergeCell ref="A2:I2"/>
    <mergeCell ref="A3:I3"/>
    <mergeCell ref="A4:I4"/>
    <mergeCell ref="A5:I5"/>
  </mergeCells>
  <conditionalFormatting sqref="G15 G18 G21 G24 G27 G30 G33 G36">
    <cfRule type="cellIs" dxfId="4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44" max="7" man="1"/>
  </rowBreaks>
  <colBreaks count="2" manualBreakCount="2">
    <brk id="13" max="1048575" man="1"/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16" zoomScaleNormal="100" workbookViewId="0">
      <selection activeCell="H32" sqref="A1:I3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4" ht="21" customHeight="1">
      <c r="A1" s="125" t="s">
        <v>7</v>
      </c>
      <c r="B1" s="125"/>
      <c r="C1" s="125"/>
      <c r="D1" s="125"/>
      <c r="E1" s="125"/>
      <c r="F1" s="125"/>
      <c r="G1" s="125"/>
      <c r="H1" s="125"/>
      <c r="I1" s="125"/>
    </row>
    <row r="2" spans="1:14" ht="17.25" customHeight="1">
      <c r="A2" s="126" t="s">
        <v>72</v>
      </c>
      <c r="B2" s="126"/>
      <c r="C2" s="126"/>
      <c r="D2" s="126"/>
      <c r="E2" s="126"/>
      <c r="F2" s="126"/>
      <c r="G2" s="126"/>
      <c r="H2" s="126"/>
      <c r="I2" s="126"/>
    </row>
    <row r="3" spans="1:14" ht="60" customHeight="1">
      <c r="A3" s="163" t="str">
        <f>[1]реквизиты!$A$2</f>
        <v>Межрегиональные соревнования по самбо среди юношей и девушек 12-14 лет, посвященные памяти первого бийчанина - победителя спартакиады школьников России Руслана Абдулаева</v>
      </c>
      <c r="B3" s="163"/>
      <c r="C3" s="163"/>
      <c r="D3" s="163"/>
      <c r="E3" s="163"/>
      <c r="F3" s="163"/>
      <c r="G3" s="163"/>
      <c r="H3" s="163"/>
      <c r="I3" s="163"/>
    </row>
    <row r="4" spans="1:14" ht="16.5" customHeight="1" thickBot="1">
      <c r="A4" s="126" t="str">
        <f>[1]реквизиты!$A$3</f>
        <v>08-10 октября 2021г.                                              г.Бийск</v>
      </c>
      <c r="B4" s="126"/>
      <c r="C4" s="126"/>
      <c r="D4" s="126"/>
      <c r="E4" s="126"/>
      <c r="F4" s="126"/>
      <c r="G4" s="126"/>
      <c r="H4" s="126"/>
      <c r="I4" s="126"/>
    </row>
    <row r="5" spans="1:14" ht="3.75" hidden="1" customHeight="1" thickBot="1">
      <c r="A5" s="126"/>
      <c r="B5" s="126"/>
      <c r="C5" s="126"/>
      <c r="D5" s="126"/>
      <c r="E5" s="126"/>
      <c r="F5" s="126"/>
      <c r="G5" s="126"/>
      <c r="H5" s="126"/>
      <c r="I5" s="126"/>
    </row>
    <row r="6" spans="1:14" ht="11.1" customHeight="1">
      <c r="B6" s="144" t="s">
        <v>0</v>
      </c>
      <c r="C6" s="146" t="s">
        <v>1</v>
      </c>
      <c r="D6" s="146" t="s">
        <v>2</v>
      </c>
      <c r="E6" s="146" t="s">
        <v>11</v>
      </c>
      <c r="F6" s="146" t="s">
        <v>12</v>
      </c>
      <c r="G6" s="128"/>
      <c r="H6" s="130" t="s">
        <v>3</v>
      </c>
      <c r="I6" s="132"/>
    </row>
    <row r="7" spans="1:14" ht="13.5" customHeight="1" thickBot="1">
      <c r="B7" s="145"/>
      <c r="C7" s="147"/>
      <c r="D7" s="147"/>
      <c r="E7" s="147"/>
      <c r="F7" s="147"/>
      <c r="G7" s="129"/>
      <c r="H7" s="131"/>
      <c r="I7" s="132"/>
      <c r="N7" s="114"/>
    </row>
    <row r="8" spans="1:14" ht="24" customHeight="1">
      <c r="A8" s="164" t="str">
        <f>призеры!A50</f>
        <v>59 кг</v>
      </c>
      <c r="B8" s="34" t="s">
        <v>4</v>
      </c>
      <c r="C8" s="40" t="str">
        <f>призеры!C50</f>
        <v>АДЫКАЕВ Айдамир Михайлович</v>
      </c>
      <c r="D8" s="40" t="str">
        <f>призеры!D50</f>
        <v>28.03.2007, 1ю</v>
      </c>
      <c r="E8" s="40" t="str">
        <f>призеры!E50</f>
        <v>СФО</v>
      </c>
      <c r="F8" s="40" t="str">
        <f>призеры!F50</f>
        <v>Р.Алтай, Улаганский район, МО</v>
      </c>
      <c r="G8" s="40"/>
      <c r="H8" s="41" t="str">
        <f>призеры!H50</f>
        <v>Тадышев Ю.Н</v>
      </c>
      <c r="I8" s="148"/>
      <c r="J8" s="149"/>
    </row>
    <row r="9" spans="1:14" ht="24" customHeight="1">
      <c r="A9" s="165"/>
      <c r="B9" s="71" t="s">
        <v>5</v>
      </c>
      <c r="C9" s="39" t="str">
        <f>призеры!C51</f>
        <v>ЦЫГАНКОВ Дмитрий Сергеевич</v>
      </c>
      <c r="D9" s="39" t="str">
        <f>призеры!D51</f>
        <v>11.05.2008, 2р</v>
      </c>
      <c r="E9" s="39" t="str">
        <f>призеры!E51</f>
        <v>СФО</v>
      </c>
      <c r="F9" s="39" t="str">
        <f>призеры!F51</f>
        <v>Кемеровская, Кемерово, МО</v>
      </c>
      <c r="G9" s="39"/>
      <c r="H9" s="42" t="str">
        <f>призеры!H51</f>
        <v>Ильин А.В., Сатбаев Т.Е.</v>
      </c>
      <c r="I9" s="148"/>
      <c r="J9" s="149"/>
    </row>
    <row r="10" spans="1:14" ht="24" customHeight="1">
      <c r="A10" s="165"/>
      <c r="B10" s="71" t="s">
        <v>6</v>
      </c>
      <c r="C10" s="39" t="str">
        <f>призеры!C52</f>
        <v>ПАЛЬЧИКОВ Павел Сергеевич</v>
      </c>
      <c r="D10" s="39" t="str">
        <f>призеры!D52</f>
        <v>22.05.2007, 1р</v>
      </c>
      <c r="E10" s="39" t="str">
        <f>призеры!E52</f>
        <v>СФО</v>
      </c>
      <c r="F10" s="39" t="str">
        <f>призеры!F52</f>
        <v>Новосибирская, Новосибирск, МО</v>
      </c>
      <c r="G10" s="39"/>
      <c r="H10" s="42" t="str">
        <f>призеры!H52</f>
        <v>Мордвинов. А.И.</v>
      </c>
      <c r="I10" s="148"/>
      <c r="J10" s="149"/>
    </row>
    <row r="11" spans="1:14" ht="24" customHeight="1" thickBot="1">
      <c r="A11" s="166"/>
      <c r="B11" s="72" t="s">
        <v>6</v>
      </c>
      <c r="C11" s="43" t="str">
        <f>призеры!C53</f>
        <v>МАТВЕЕВ Дмитрий Михайлович</v>
      </c>
      <c r="D11" s="43" t="str">
        <f>призеры!D53</f>
        <v>07.07.2008, 1ю</v>
      </c>
      <c r="E11" s="43" t="str">
        <f>призеры!E53</f>
        <v>СФО</v>
      </c>
      <c r="F11" s="43" t="str">
        <f>призеры!F53</f>
        <v>Новосибирская, Новосибирск , МС</v>
      </c>
      <c r="G11" s="43"/>
      <c r="H11" s="44" t="str">
        <f>призеры!H53</f>
        <v>Новак А.В.</v>
      </c>
      <c r="I11" s="148"/>
      <c r="J11" s="149"/>
    </row>
    <row r="12" spans="1:14" ht="15" customHeight="1" thickBot="1">
      <c r="B12" s="8"/>
      <c r="C12" s="9"/>
      <c r="D12" s="9"/>
      <c r="E12" s="25"/>
      <c r="F12" s="9"/>
      <c r="G12" s="9"/>
      <c r="H12" s="9"/>
      <c r="I12" s="11"/>
    </row>
    <row r="13" spans="1:14" ht="24" customHeight="1">
      <c r="A13" s="164" t="str">
        <f>призеры!A57</f>
        <v>65 кг</v>
      </c>
      <c r="B13" s="34" t="s">
        <v>4</v>
      </c>
      <c r="C13" s="40" t="str">
        <f>призеры!C57</f>
        <v>БУРМИСТРОВ Иван Сергеевич</v>
      </c>
      <c r="D13" s="40" t="str">
        <f>призеры!D57</f>
        <v>07.06.2007, 1р</v>
      </c>
      <c r="E13" s="40" t="str">
        <f>призеры!E57</f>
        <v>СФО</v>
      </c>
      <c r="F13" s="40" t="str">
        <f>призеры!F57</f>
        <v>Новосибирская, Новосибирск, МО</v>
      </c>
      <c r="G13" s="40"/>
      <c r="H13" s="41" t="str">
        <f>призеры!H57</f>
        <v>Мордвинов А.И</v>
      </c>
      <c r="I13" s="32"/>
      <c r="J13" s="33"/>
    </row>
    <row r="14" spans="1:14" ht="24" customHeight="1">
      <c r="A14" s="165"/>
      <c r="B14" s="95" t="s">
        <v>5</v>
      </c>
      <c r="C14" s="39" t="str">
        <f>призеры!C58</f>
        <v>ЛИСИЦА Кирилл Станиславович</v>
      </c>
      <c r="D14" s="39" t="str">
        <f>призеры!D58</f>
        <v>29.06.2007, 2р</v>
      </c>
      <c r="E14" s="39" t="str">
        <f>призеры!E58</f>
        <v>СФО</v>
      </c>
      <c r="F14" s="39" t="str">
        <f>призеры!F58</f>
        <v>Кемеровская, Кемерово, МО</v>
      </c>
      <c r="G14" s="39"/>
      <c r="H14" s="42" t="str">
        <f>призеры!H58</f>
        <v>Ильин А.В., Сатбаев Т.Е.</v>
      </c>
      <c r="I14" s="32"/>
      <c r="J14" s="33"/>
    </row>
    <row r="15" spans="1:14" ht="24" customHeight="1">
      <c r="A15" s="165"/>
      <c r="B15" s="95" t="s">
        <v>6</v>
      </c>
      <c r="C15" s="39" t="str">
        <f>призеры!C59</f>
        <v>БАРБАКОВ Даниил Анатольевич</v>
      </c>
      <c r="D15" s="39" t="str">
        <f>призеры!D59</f>
        <v>29.07.2007, 1р</v>
      </c>
      <c r="E15" s="39" t="str">
        <f>призеры!E59</f>
        <v>СФО</v>
      </c>
      <c r="F15" s="39" t="str">
        <f>призеры!F59</f>
        <v>Красноярский, Ужур, МО</v>
      </c>
      <c r="G15" s="39"/>
      <c r="H15" s="42" t="str">
        <f>призеры!H59</f>
        <v>Комлева И. С.</v>
      </c>
      <c r="I15" s="32"/>
      <c r="J15" s="33"/>
    </row>
    <row r="16" spans="1:14" ht="24" customHeight="1" thickBot="1">
      <c r="A16" s="166"/>
      <c r="B16" s="96" t="s">
        <v>6</v>
      </c>
      <c r="C16" s="43" t="str">
        <f>призеры!C60</f>
        <v>ЮРИН Марк Евгеньевич</v>
      </c>
      <c r="D16" s="43" t="str">
        <f>призеры!D60</f>
        <v>27.05.2008, 1ю</v>
      </c>
      <c r="E16" s="43" t="str">
        <f>призеры!E60</f>
        <v>СФО</v>
      </c>
      <c r="F16" s="43" t="str">
        <f>призеры!F60</f>
        <v>Алтайский, Бийск, МС</v>
      </c>
      <c r="G16" s="43"/>
      <c r="H16" s="44" t="str">
        <f>призеры!H60</f>
        <v>Евтушенко Д.Ю., Демьяненко С.А.</v>
      </c>
      <c r="I16" s="32"/>
      <c r="J16" s="33"/>
    </row>
    <row r="17" spans="1:10" ht="12" customHeight="1" thickBot="1">
      <c r="B17" s="13"/>
      <c r="C17" s="9"/>
      <c r="D17" s="9"/>
      <c r="E17" s="25"/>
      <c r="F17" s="9"/>
      <c r="G17" s="9"/>
      <c r="H17" s="22"/>
      <c r="I17" s="11"/>
    </row>
    <row r="18" spans="1:10" ht="24" customHeight="1">
      <c r="A18" s="167" t="str">
        <f>призеры!A64</f>
        <v>71 кг</v>
      </c>
      <c r="B18" s="34" t="s">
        <v>4</v>
      </c>
      <c r="C18" s="40" t="str">
        <f>призеры!C64</f>
        <v>КНИГА Михаил Иванович</v>
      </c>
      <c r="D18" s="40" t="str">
        <f>призеры!D64</f>
        <v>30.03.2007, 1ю</v>
      </c>
      <c r="E18" s="40" t="str">
        <f>призеры!E64</f>
        <v>СФО</v>
      </c>
      <c r="F18" s="40" t="str">
        <f>призеры!F64</f>
        <v>Кемеровская, Шерегеш, МС</v>
      </c>
      <c r="G18" s="40"/>
      <c r="H18" s="41" t="str">
        <f>призеры!H64</f>
        <v>Созыгашев В.В. Субочев В.В</v>
      </c>
      <c r="I18" s="32"/>
      <c r="J18" s="33"/>
    </row>
    <row r="19" spans="1:10" ht="24" customHeight="1">
      <c r="A19" s="168"/>
      <c r="B19" s="95" t="s">
        <v>5</v>
      </c>
      <c r="C19" s="39" t="str">
        <f>призеры!C65</f>
        <v>БЕРЕЗИКОВ Павел Сергеевич</v>
      </c>
      <c r="D19" s="39" t="str">
        <f>призеры!D65</f>
        <v>14.03.2007, 1ю</v>
      </c>
      <c r="E19" s="39" t="str">
        <f>призеры!E65</f>
        <v>СФО</v>
      </c>
      <c r="F19" s="39" t="str">
        <f>призеры!F65</f>
        <v>Алтайский, Бийск, МС</v>
      </c>
      <c r="G19" s="39"/>
      <c r="H19" s="42" t="str">
        <f>призеры!H65</f>
        <v>Озорин С.А. Кайгородов О.С</v>
      </c>
      <c r="I19" s="32"/>
      <c r="J19" s="33"/>
    </row>
    <row r="20" spans="1:10" ht="24" customHeight="1">
      <c r="A20" s="168"/>
      <c r="B20" s="95" t="s">
        <v>6</v>
      </c>
      <c r="C20" s="39" t="str">
        <f>призеры!C66</f>
        <v>БОРИСОВ Петр Сергеевич</v>
      </c>
      <c r="D20" s="39" t="str">
        <f>призеры!D66</f>
        <v>24.01.2007, 2ю</v>
      </c>
      <c r="E20" s="39" t="str">
        <f>призеры!E66</f>
        <v>СФО</v>
      </c>
      <c r="F20" s="39" t="str">
        <f>призеры!F66</f>
        <v>Омская, Омск , МО</v>
      </c>
      <c r="G20" s="39"/>
      <c r="H20" s="42" t="str">
        <f>призеры!H66</f>
        <v>Генералова В.Е.</v>
      </c>
      <c r="I20" s="32"/>
      <c r="J20" s="33"/>
    </row>
    <row r="21" spans="1:10" ht="24" customHeight="1" thickBot="1">
      <c r="A21" s="169"/>
      <c r="B21" s="96" t="s">
        <v>6</v>
      </c>
      <c r="C21" s="43" t="str">
        <f>призеры!C67</f>
        <v>СТЕПАНОВ Всеволод Дмитриевич</v>
      </c>
      <c r="D21" s="43" t="str">
        <f>призеры!D67</f>
        <v>07.03.2007, 1ю</v>
      </c>
      <c r="E21" s="43" t="str">
        <f>призеры!E67</f>
        <v>СФО</v>
      </c>
      <c r="F21" s="43" t="str">
        <f>призеры!F67</f>
        <v>Новосибирская, Новосибирск , МС</v>
      </c>
      <c r="G21" s="43"/>
      <c r="H21" s="44" t="str">
        <f>призеры!H67</f>
        <v>Новак А.В.</v>
      </c>
      <c r="I21" s="32"/>
      <c r="J21" s="33"/>
    </row>
    <row r="22" spans="1:10" ht="12" customHeight="1" thickBot="1">
      <c r="A22" s="1"/>
      <c r="B22" s="45"/>
      <c r="C22" s="10"/>
      <c r="D22" s="10"/>
      <c r="E22" s="26"/>
      <c r="F22" s="10"/>
      <c r="G22" s="10"/>
      <c r="H22" s="21"/>
      <c r="I22" s="11"/>
    </row>
    <row r="23" spans="1:10" ht="24" customHeight="1" thickBot="1">
      <c r="A23" s="170" t="str">
        <f>призеры!A71</f>
        <v>св 71 кг</v>
      </c>
      <c r="B23" s="34" t="s">
        <v>4</v>
      </c>
      <c r="C23" s="51" t="str">
        <f>призеры!C71</f>
        <v>МУХАЧЕВ Максим Алексеевич</v>
      </c>
      <c r="D23" s="51" t="str">
        <f>призеры!D71</f>
        <v>19.06.2007, 2ю</v>
      </c>
      <c r="E23" s="51" t="str">
        <f>призеры!E71</f>
        <v>СФО</v>
      </c>
      <c r="F23" s="51" t="str">
        <f>призеры!F71</f>
        <v>Алтайский, Бийск, МС</v>
      </c>
      <c r="G23" s="51"/>
      <c r="H23" s="52" t="str">
        <f>призеры!H71</f>
        <v>Кайгородов О.С Гаврилов В.В.</v>
      </c>
      <c r="I23" s="50">
        <v>0</v>
      </c>
      <c r="J23" s="33"/>
    </row>
    <row r="24" spans="1:10" ht="24" customHeight="1">
      <c r="A24" s="171"/>
      <c r="B24" s="95" t="s">
        <v>5</v>
      </c>
      <c r="C24" s="103" t="str">
        <f>призеры!C72</f>
        <v>БЛАДУРИН Дмитрий Александрович</v>
      </c>
      <c r="D24" s="103" t="str">
        <f>призеры!D72</f>
        <v>19.07.2008, 1ю</v>
      </c>
      <c r="E24" s="103" t="str">
        <f>призеры!E72</f>
        <v>СФО</v>
      </c>
      <c r="F24" s="103" t="str">
        <f>призеры!F72</f>
        <v>Новосибирская, р.п.Сузун, МС</v>
      </c>
      <c r="G24" s="103"/>
      <c r="H24" s="104" t="str">
        <f>призеры!H72</f>
        <v>Омельченко С.С</v>
      </c>
      <c r="I24" s="50">
        <v>0</v>
      </c>
      <c r="J24" s="33"/>
    </row>
    <row r="25" spans="1:10" ht="24" customHeight="1">
      <c r="A25" s="171"/>
      <c r="B25" s="95" t="s">
        <v>6</v>
      </c>
      <c r="C25" s="103" t="str">
        <f>призеры!C73</f>
        <v>БЕЛАН Владимир Викторович</v>
      </c>
      <c r="D25" s="103" t="str">
        <f>призеры!D73</f>
        <v>13.01.0008, 2ю</v>
      </c>
      <c r="E25" s="103" t="str">
        <f>призеры!E73</f>
        <v>СФО</v>
      </c>
      <c r="F25" s="103" t="str">
        <f>призеры!F73</f>
        <v>Алтайский, Шипуново , МС</v>
      </c>
      <c r="G25" s="103">
        <f>призеры!G73</f>
        <v>0</v>
      </c>
      <c r="H25" s="104" t="str">
        <f>призеры!H73</f>
        <v>Куликов В. М.</v>
      </c>
      <c r="I25" s="32"/>
      <c r="J25" s="33"/>
    </row>
    <row r="26" spans="1:10" ht="24" customHeight="1" thickBot="1">
      <c r="A26" s="172"/>
      <c r="B26" s="96" t="s">
        <v>6</v>
      </c>
      <c r="C26" s="53" t="str">
        <f>призеры!C74</f>
        <v>ГОРБУНОВ Эдуард Степанович</v>
      </c>
      <c r="D26" s="53" t="str">
        <f>призеры!D74</f>
        <v>15.10.2008, 3ю</v>
      </c>
      <c r="E26" s="53" t="str">
        <f>призеры!E74</f>
        <v>СФО</v>
      </c>
      <c r="F26" s="53" t="str">
        <f>призеры!F74</f>
        <v>Красноярский, Сосновоборск , МС</v>
      </c>
      <c r="G26" s="53">
        <f>призеры!G74</f>
        <v>0</v>
      </c>
      <c r="H26" s="54" t="str">
        <f>призеры!H74</f>
        <v>Филатов Е.К</v>
      </c>
      <c r="I26" s="32"/>
      <c r="J26" s="33"/>
    </row>
    <row r="27" spans="1:10" ht="9" customHeight="1">
      <c r="B27" s="12"/>
      <c r="C27" s="3"/>
      <c r="D27" s="4"/>
      <c r="E27" s="4"/>
      <c r="F27" s="5"/>
      <c r="G27" s="5"/>
      <c r="H27" s="3"/>
    </row>
    <row r="28" spans="1:10" ht="29.25" customHeight="1">
      <c r="A28" s="1"/>
      <c r="B28" s="2"/>
      <c r="C28" s="3"/>
      <c r="D28" s="4"/>
      <c r="E28" s="4"/>
      <c r="F28" s="5"/>
      <c r="G28" s="5"/>
      <c r="H28" s="3"/>
      <c r="J28" s="1"/>
    </row>
    <row r="29" spans="1:10" ht="12" customHeight="1">
      <c r="A29" s="1"/>
      <c r="B29" s="24" t="str">
        <f>[1]реквизиты!$A$6</f>
        <v>Гл. судья, судья ВК</v>
      </c>
      <c r="C29" s="6"/>
      <c r="D29" s="6"/>
      <c r="E29" s="27"/>
      <c r="F29" s="24" t="str">
        <f>[1]реквизиты!$G$6</f>
        <v>В.В. Гаврилов</v>
      </c>
      <c r="G29" s="24"/>
      <c r="H29" s="6"/>
    </row>
    <row r="30" spans="1:10" ht="21.75" customHeight="1">
      <c r="A30" s="1"/>
      <c r="B30" s="24"/>
      <c r="C30" s="7"/>
      <c r="D30" s="7"/>
      <c r="E30" s="28"/>
      <c r="F30" s="23" t="str">
        <f>[1]реквизиты!$G$7</f>
        <v>/Бийск/</v>
      </c>
      <c r="G30" s="23"/>
      <c r="H30" s="7"/>
    </row>
    <row r="31" spans="1:10" ht="12" customHeight="1">
      <c r="A31" s="1"/>
      <c r="B31" s="24" t="str">
        <f>[1]реквизиты!$A$8</f>
        <v>Гл. секретарь, судья ВК</v>
      </c>
      <c r="C31" s="7"/>
      <c r="D31" s="7"/>
      <c r="E31" s="28"/>
      <c r="F31" s="24" t="str">
        <f>[1]реквизиты!$G$8</f>
        <v>П.В. Шалюта</v>
      </c>
      <c r="G31" s="24"/>
      <c r="H31" s="6"/>
    </row>
    <row r="32" spans="1:10" ht="12" customHeight="1">
      <c r="C32" s="1"/>
      <c r="F32" t="str">
        <f>[1]реквизиты!$G$9</f>
        <v>/ Бийск /</v>
      </c>
      <c r="H32" s="7"/>
    </row>
    <row r="37" spans="19:19">
      <c r="S37" t="s">
        <v>8</v>
      </c>
    </row>
  </sheetData>
  <mergeCells count="21">
    <mergeCell ref="A8:A11"/>
    <mergeCell ref="A13:A16"/>
    <mergeCell ref="A18:A21"/>
    <mergeCell ref="A23:A26"/>
    <mergeCell ref="I8:I9"/>
    <mergeCell ref="J8:J9"/>
    <mergeCell ref="I10:I11"/>
    <mergeCell ref="J10:J11"/>
    <mergeCell ref="G6:G7"/>
    <mergeCell ref="H6:H7"/>
    <mergeCell ref="I6:I7"/>
    <mergeCell ref="B6:B7"/>
    <mergeCell ref="C6:C7"/>
    <mergeCell ref="D6:D7"/>
    <mergeCell ref="E6:E7"/>
    <mergeCell ref="F6:F7"/>
    <mergeCell ref="A1:I1"/>
    <mergeCell ref="A2:I2"/>
    <mergeCell ref="A3:I3"/>
    <mergeCell ref="A4:I4"/>
    <mergeCell ref="A5:I5"/>
  </mergeCells>
  <conditionalFormatting sqref="G17 G22">
    <cfRule type="cellIs" dxfId="3" priority="2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32" max="7" man="1"/>
  </rowBreaks>
  <colBreaks count="2" manualBreakCount="2">
    <brk id="13" max="1048575" man="1"/>
    <brk id="14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zoomScaleNormal="100" workbookViewId="0">
      <selection activeCell="H58" sqref="A1:I58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19.899999999999999" customHeight="1">
      <c r="A1" s="125" t="s">
        <v>7</v>
      </c>
      <c r="B1" s="125"/>
      <c r="C1" s="125"/>
      <c r="D1" s="125"/>
      <c r="E1" s="125"/>
      <c r="F1" s="125"/>
      <c r="G1" s="125"/>
      <c r="H1" s="125"/>
      <c r="I1" s="125"/>
    </row>
    <row r="2" spans="1:10" ht="15" customHeight="1">
      <c r="A2" s="126" t="s">
        <v>72</v>
      </c>
      <c r="B2" s="126"/>
      <c r="C2" s="126"/>
      <c r="D2" s="126"/>
      <c r="E2" s="126"/>
      <c r="F2" s="126"/>
      <c r="G2" s="126"/>
      <c r="H2" s="126"/>
      <c r="I2" s="126"/>
    </row>
    <row r="3" spans="1:10" ht="55.5" customHeight="1">
      <c r="A3" s="176" t="str">
        <f>[1]реквизиты!$A$2</f>
        <v>Межрегиональные соревнования по самбо среди юношей и девушек 12-14 лет, посвященные памяти первого бийчанина - победителя спартакиады школьников России Руслана Абдулаева</v>
      </c>
      <c r="B3" s="176"/>
      <c r="C3" s="176"/>
      <c r="D3" s="176"/>
      <c r="E3" s="176"/>
      <c r="F3" s="176"/>
      <c r="G3" s="176"/>
      <c r="H3" s="176"/>
      <c r="I3" s="176"/>
    </row>
    <row r="4" spans="1:10" ht="16.5" customHeight="1" thickBot="1">
      <c r="A4" s="126" t="str">
        <f>[1]реквизиты!$A$3</f>
        <v>08-10 октября 2021г.                                              г.Бийск</v>
      </c>
      <c r="B4" s="126"/>
      <c r="C4" s="126"/>
      <c r="D4" s="126"/>
      <c r="E4" s="126"/>
      <c r="F4" s="126"/>
      <c r="G4" s="126"/>
      <c r="H4" s="126"/>
      <c r="I4" s="126"/>
    </row>
    <row r="5" spans="1:10" ht="3.75" hidden="1" customHeight="1" thickBot="1">
      <c r="A5" s="126"/>
      <c r="B5" s="126"/>
      <c r="C5" s="126"/>
      <c r="D5" s="126"/>
      <c r="E5" s="126"/>
      <c r="F5" s="126"/>
      <c r="G5" s="126"/>
      <c r="H5" s="126"/>
      <c r="I5" s="126"/>
    </row>
    <row r="6" spans="1:10" ht="11.1" customHeight="1">
      <c r="B6" s="144" t="s">
        <v>0</v>
      </c>
      <c r="C6" s="146" t="s">
        <v>1</v>
      </c>
      <c r="D6" s="146" t="s">
        <v>2</v>
      </c>
      <c r="E6" s="146" t="s">
        <v>11</v>
      </c>
      <c r="F6" s="146" t="s">
        <v>12</v>
      </c>
      <c r="G6" s="128"/>
      <c r="H6" s="130" t="s">
        <v>3</v>
      </c>
      <c r="I6" s="132"/>
    </row>
    <row r="7" spans="1:10" ht="13.5" customHeight="1" thickBot="1">
      <c r="B7" s="145"/>
      <c r="C7" s="147"/>
      <c r="D7" s="147"/>
      <c r="E7" s="147"/>
      <c r="F7" s="147"/>
      <c r="G7" s="129"/>
      <c r="H7" s="131"/>
      <c r="I7" s="132"/>
    </row>
    <row r="8" spans="1:10" ht="24" customHeight="1">
      <c r="A8" s="173" t="str">
        <f>призеры!A8</f>
        <v>35 кг</v>
      </c>
      <c r="B8" s="73" t="s">
        <v>4</v>
      </c>
      <c r="C8" s="40" t="str">
        <f>призеры!C8</f>
        <v>РОМАНЮК Максим Сергеевич</v>
      </c>
      <c r="D8" s="40" t="str">
        <f>призеры!D8</f>
        <v>29.08.2009, 1ю</v>
      </c>
      <c r="E8" s="40" t="str">
        <f>призеры!E8</f>
        <v>УФО</v>
      </c>
      <c r="F8" s="40" t="str">
        <f>призеры!F8</f>
        <v>ХМАО-Югра, Радужный , МО</v>
      </c>
      <c r="G8" s="40"/>
      <c r="H8" s="41" t="str">
        <f>призеры!H8</f>
        <v>Сонгуров А.М.</v>
      </c>
      <c r="I8" s="148"/>
      <c r="J8" s="149">
        <v>1</v>
      </c>
    </row>
    <row r="9" spans="1:10" ht="24" customHeight="1">
      <c r="A9" s="174"/>
      <c r="B9" s="78" t="s">
        <v>5</v>
      </c>
      <c r="C9" s="39" t="str">
        <f>призеры!C9</f>
        <v>БОКЧУКОВ Артём Михайлович</v>
      </c>
      <c r="D9" s="39" t="str">
        <f>призеры!D9</f>
        <v>16.12.2007, 1р</v>
      </c>
      <c r="E9" s="39" t="str">
        <f>призеры!E9</f>
        <v>СФО</v>
      </c>
      <c r="F9" s="39" t="str">
        <f>призеры!F9</f>
        <v>Р.Алтай, Кош-Агач, МО</v>
      </c>
      <c r="G9" s="39"/>
      <c r="H9" s="42" t="str">
        <f>призеры!H9</f>
        <v>Демчинов Аржан Николаевич</v>
      </c>
      <c r="I9" s="148"/>
      <c r="J9" s="149"/>
    </row>
    <row r="10" spans="1:10" ht="24" customHeight="1">
      <c r="A10" s="174"/>
      <c r="B10" s="78" t="s">
        <v>6</v>
      </c>
      <c r="C10" s="39" t="str">
        <f>призеры!C10</f>
        <v>ПОДЪЯКОВ Леонид Ильич</v>
      </c>
      <c r="D10" s="39" t="str">
        <f>призеры!D10</f>
        <v>19.04.2009, 1ю</v>
      </c>
      <c r="E10" s="39" t="str">
        <f>призеры!E10</f>
        <v>СФО</v>
      </c>
      <c r="F10" s="39" t="str">
        <f>призеры!F10</f>
        <v>Красноярский, Ужур, МО</v>
      </c>
      <c r="G10" s="39"/>
      <c r="H10" s="42" t="str">
        <f>призеры!H10</f>
        <v>Комлева И. С.</v>
      </c>
      <c r="I10" s="148"/>
      <c r="J10" s="149">
        <v>2</v>
      </c>
    </row>
    <row r="11" spans="1:10" ht="24" customHeight="1" thickBot="1">
      <c r="A11" s="175"/>
      <c r="B11" s="79" t="s">
        <v>6</v>
      </c>
      <c r="C11" s="43" t="str">
        <f>призеры!C11</f>
        <v>МОСКАЛЕВ Игорь Вячеславовивич</v>
      </c>
      <c r="D11" s="43" t="str">
        <f>призеры!D11</f>
        <v>06.10.2009, 2ю</v>
      </c>
      <c r="E11" s="43" t="str">
        <f>призеры!E11</f>
        <v>СФО</v>
      </c>
      <c r="F11" s="43" t="str">
        <f>призеры!F11</f>
        <v>Кемеровская, Ленинск Кузнецкий , МО</v>
      </c>
      <c r="G11" s="43"/>
      <c r="H11" s="44" t="str">
        <f>призеры!H11</f>
        <v>Бурматов С. Н</v>
      </c>
      <c r="I11" s="148"/>
      <c r="J11" s="149"/>
    </row>
    <row r="12" spans="1:10" ht="12.95" hidden="1" customHeight="1">
      <c r="A12" s="85"/>
      <c r="B12" s="94" t="s">
        <v>6</v>
      </c>
      <c r="C12" s="55" t="str">
        <f>призеры!C12</f>
        <v>САПАН иван Владимирович</v>
      </c>
      <c r="D12" s="55" t="str">
        <f>призеры!D12</f>
        <v>15.01.2008, 1ю</v>
      </c>
      <c r="E12" s="55" t="str">
        <f>призеры!E12</f>
        <v>СФО</v>
      </c>
      <c r="F12" s="55" t="str">
        <f>призеры!F12</f>
        <v>Новосибирская, Татарск , МО</v>
      </c>
      <c r="G12" s="55"/>
      <c r="H12" s="56" t="str">
        <f>призеры!H12</f>
        <v>Дастамбуев Нурмухамад Пурдилович</v>
      </c>
      <c r="I12" s="177"/>
      <c r="J12" s="149">
        <v>3</v>
      </c>
    </row>
    <row r="13" spans="1:10" ht="12.95" hidden="1" customHeight="1">
      <c r="A13" s="85"/>
      <c r="B13" s="86"/>
      <c r="C13" s="39"/>
      <c r="D13" s="39"/>
      <c r="E13" s="39"/>
      <c r="F13" s="39"/>
      <c r="G13" s="39"/>
      <c r="H13" s="42"/>
      <c r="I13" s="177"/>
      <c r="J13" s="149"/>
    </row>
    <row r="14" spans="1:10" ht="12.95" hidden="1" customHeight="1">
      <c r="A14" s="85"/>
      <c r="B14" s="86" t="s">
        <v>6</v>
      </c>
      <c r="C14" s="39">
        <f>призеры!C14</f>
        <v>0</v>
      </c>
      <c r="D14" s="39">
        <f>призеры!D14</f>
        <v>0</v>
      </c>
      <c r="E14" s="39">
        <f>призеры!E14</f>
        <v>0</v>
      </c>
      <c r="F14" s="39">
        <f>призеры!F14</f>
        <v>0</v>
      </c>
      <c r="G14" s="39"/>
      <c r="H14" s="42">
        <f>призеры!H14</f>
        <v>0</v>
      </c>
      <c r="I14" s="32"/>
      <c r="J14" s="149">
        <v>4</v>
      </c>
    </row>
    <row r="15" spans="1:10" ht="12.95" hidden="1" customHeight="1" thickBot="1">
      <c r="A15" s="87"/>
      <c r="B15" s="88"/>
      <c r="C15" s="43"/>
      <c r="D15" s="43"/>
      <c r="E15" s="43"/>
      <c r="F15" s="43"/>
      <c r="G15" s="43"/>
      <c r="H15" s="44"/>
      <c r="I15" s="32"/>
      <c r="J15" s="149"/>
    </row>
    <row r="16" spans="1:10" ht="12.95" hidden="1" customHeight="1">
      <c r="A16" s="67"/>
      <c r="B16" s="89" t="s">
        <v>9</v>
      </c>
      <c r="C16" s="55" t="s">
        <v>14</v>
      </c>
      <c r="D16" s="55" t="s">
        <v>15</v>
      </c>
      <c r="E16" s="55" t="s">
        <v>13</v>
      </c>
      <c r="F16" s="55" t="s">
        <v>16</v>
      </c>
      <c r="G16" s="90"/>
      <c r="H16" s="55" t="s">
        <v>17</v>
      </c>
      <c r="I16" s="32"/>
    </row>
    <row r="17" spans="1:10" ht="12.95" hidden="1" customHeight="1">
      <c r="A17" s="65"/>
      <c r="B17" s="91"/>
      <c r="C17" s="39"/>
      <c r="D17" s="39"/>
      <c r="E17" s="39"/>
      <c r="F17" s="39"/>
      <c r="G17" s="92"/>
      <c r="H17" s="39"/>
      <c r="I17" s="32"/>
    </row>
    <row r="18" spans="1:10" ht="12.95" hidden="1" customHeight="1">
      <c r="A18" s="65"/>
      <c r="B18" s="91" t="s">
        <v>9</v>
      </c>
      <c r="C18" s="39" t="s">
        <v>18</v>
      </c>
      <c r="D18" s="39" t="s">
        <v>19</v>
      </c>
      <c r="E18" s="39" t="s">
        <v>13</v>
      </c>
      <c r="F18" s="39" t="s">
        <v>20</v>
      </c>
      <c r="G18" s="92"/>
      <c r="H18" s="39" t="s">
        <v>21</v>
      </c>
      <c r="I18" s="177"/>
    </row>
    <row r="19" spans="1:10" ht="12.95" hidden="1" customHeight="1" thickBot="1">
      <c r="A19" s="66"/>
      <c r="B19" s="93"/>
      <c r="C19" s="39"/>
      <c r="D19" s="39"/>
      <c r="E19" s="39"/>
      <c r="F19" s="39"/>
      <c r="G19" s="92"/>
      <c r="H19" s="39"/>
      <c r="I19" s="177"/>
    </row>
    <row r="20" spans="1:10" ht="11.25" customHeight="1" thickBot="1">
      <c r="B20" s="8"/>
      <c r="C20" s="76"/>
      <c r="D20" s="76"/>
      <c r="E20" s="77"/>
      <c r="F20" s="76"/>
      <c r="G20" s="76"/>
      <c r="H20" s="76"/>
      <c r="I20" s="11"/>
    </row>
    <row r="21" spans="1:10" ht="23.1" customHeight="1">
      <c r="A21" s="173" t="str">
        <f>призеры!A15</f>
        <v>38 кг</v>
      </c>
      <c r="B21" s="73" t="s">
        <v>4</v>
      </c>
      <c r="C21" s="40" t="str">
        <f>призеры!C15</f>
        <v>ГАДЖИЕВ Муслим Заурбекович</v>
      </c>
      <c r="D21" s="40" t="str">
        <f>призеры!D15</f>
        <v>06.10.2007, 1ю</v>
      </c>
      <c r="E21" s="40" t="str">
        <f>призеры!E15</f>
        <v>УФО</v>
      </c>
      <c r="F21" s="40" t="str">
        <f>призеры!F15</f>
        <v>ХМАО-Югра, Радужный, МО</v>
      </c>
      <c r="G21" s="40"/>
      <c r="H21" s="41" t="str">
        <f>призеры!H15</f>
        <v>Сонгуров А.М.</v>
      </c>
      <c r="I21" s="32"/>
      <c r="J21" s="33"/>
    </row>
    <row r="22" spans="1:10" ht="23.1" customHeight="1">
      <c r="A22" s="174"/>
      <c r="B22" s="62" t="s">
        <v>5</v>
      </c>
      <c r="C22" s="39" t="str">
        <f>призеры!C16</f>
        <v>БАКРАСОВ Тимур Буланатович</v>
      </c>
      <c r="D22" s="39" t="str">
        <f>призеры!D16</f>
        <v>07.06.2008, 2ю</v>
      </c>
      <c r="E22" s="39" t="str">
        <f>призеры!E16</f>
        <v>СФО</v>
      </c>
      <c r="F22" s="39" t="str">
        <f>призеры!F16</f>
        <v>Р.Алтай, Усть-Кан, ПР</v>
      </c>
      <c r="G22" s="39"/>
      <c r="H22" s="42" t="str">
        <f>призеры!H16</f>
        <v>Бакрасов Б. М</v>
      </c>
      <c r="I22" s="32"/>
      <c r="J22" s="33"/>
    </row>
    <row r="23" spans="1:10" ht="23.1" customHeight="1">
      <c r="A23" s="174"/>
      <c r="B23" s="62" t="s">
        <v>6</v>
      </c>
      <c r="C23" s="39" t="str">
        <f>призеры!C17</f>
        <v>ТРУХАЧЕВ Кирилл Николаевич</v>
      </c>
      <c r="D23" s="39" t="str">
        <f>призеры!D17</f>
        <v>19.11.2008, 2ю</v>
      </c>
      <c r="E23" s="39" t="str">
        <f>призеры!E17</f>
        <v>СФО</v>
      </c>
      <c r="F23" s="39" t="str">
        <f>призеры!F17</f>
        <v>Новосибирская, Новосибирск, МО</v>
      </c>
      <c r="G23" s="39"/>
      <c r="H23" s="42" t="str">
        <f>призеры!H17</f>
        <v>Алиева Л.В.</v>
      </c>
      <c r="I23" s="32"/>
      <c r="J23" s="33"/>
    </row>
    <row r="24" spans="1:10" ht="23.1" customHeight="1" thickBot="1">
      <c r="A24" s="175"/>
      <c r="B24" s="64" t="s">
        <v>6</v>
      </c>
      <c r="C24" s="43" t="str">
        <f>призеры!C18</f>
        <v>КУЗНЕЦОВ Максим Сергеевич</v>
      </c>
      <c r="D24" s="43" t="str">
        <f>призеры!D18</f>
        <v>06.10.2007, 2ю</v>
      </c>
      <c r="E24" s="43" t="str">
        <f>призеры!E18</f>
        <v>СФО</v>
      </c>
      <c r="F24" s="43" t="str">
        <f>призеры!F18</f>
        <v>Кемеровская, Шерегеш , МО</v>
      </c>
      <c r="G24" s="43"/>
      <c r="H24" s="44" t="str">
        <f>призеры!H18</f>
        <v>Созыгашев В. Г., Субочев В. В.</v>
      </c>
      <c r="I24" s="32"/>
      <c r="J24" s="33"/>
    </row>
    <row r="25" spans="1:10" ht="12" customHeight="1" thickBot="1">
      <c r="B25" s="13"/>
      <c r="C25" s="47"/>
      <c r="D25" s="47"/>
      <c r="E25" s="48"/>
      <c r="F25" s="47"/>
      <c r="G25" s="47"/>
      <c r="H25" s="47"/>
      <c r="I25" s="11"/>
    </row>
    <row r="26" spans="1:10" ht="23.1" customHeight="1">
      <c r="A26" s="167" t="str">
        <f>призеры!A22</f>
        <v>42 кг</v>
      </c>
      <c r="B26" s="73" t="s">
        <v>4</v>
      </c>
      <c r="C26" s="40" t="str">
        <f>призеры!C22</f>
        <v>НИЗОМОВ Эхсон Рамзидинович</v>
      </c>
      <c r="D26" s="40" t="str">
        <f>призеры!D22</f>
        <v>21.01.2008, 3ю</v>
      </c>
      <c r="E26" s="40" t="str">
        <f>призеры!E22</f>
        <v>СФО</v>
      </c>
      <c r="F26" s="40" t="str">
        <f>призеры!F22</f>
        <v>Новосибирская, Новосибирск, МО</v>
      </c>
      <c r="G26" s="40"/>
      <c r="H26" s="41" t="str">
        <f>призеры!H22</f>
        <v>Кондрашева О. А.</v>
      </c>
      <c r="I26" s="32"/>
      <c r="J26" s="33"/>
    </row>
    <row r="27" spans="1:10" ht="23.1" customHeight="1">
      <c r="A27" s="168"/>
      <c r="B27" s="62" t="s">
        <v>5</v>
      </c>
      <c r="C27" s="39" t="str">
        <f>призеры!C23</f>
        <v>ПЕРЕЛЕВСКИЙ Артем Алексеевич</v>
      </c>
      <c r="D27" s="39" t="str">
        <f>призеры!D23</f>
        <v>17.06.2007, 1ю</v>
      </c>
      <c r="E27" s="39" t="str">
        <f>призеры!E23</f>
        <v>СФО</v>
      </c>
      <c r="F27" s="39" t="str">
        <f>призеры!F23</f>
        <v>Новосибирская, Новосибирск, МО</v>
      </c>
      <c r="G27" s="39"/>
      <c r="H27" s="42" t="str">
        <f>призеры!H23</f>
        <v>Алиева Л.В.</v>
      </c>
      <c r="I27" s="32"/>
      <c r="J27" s="33"/>
    </row>
    <row r="28" spans="1:10" ht="23.1" customHeight="1">
      <c r="A28" s="168"/>
      <c r="B28" s="62" t="s">
        <v>6</v>
      </c>
      <c r="C28" s="39" t="str">
        <f>призеры!C24</f>
        <v>ЗЕМЛЯНИЧКИН Дмитрий Алексеевич</v>
      </c>
      <c r="D28" s="39" t="str">
        <f>призеры!D24</f>
        <v>18.02.2008, 2р</v>
      </c>
      <c r="E28" s="39" t="str">
        <f>призеры!E24</f>
        <v>СФО</v>
      </c>
      <c r="F28" s="39" t="str">
        <f>призеры!F24</f>
        <v>Иркутская, Иркутск , МО</v>
      </c>
      <c r="G28" s="39"/>
      <c r="H28" s="42" t="str">
        <f>призеры!H24</f>
        <v>Пенькович Н. С.</v>
      </c>
      <c r="I28" s="32"/>
      <c r="J28" s="33"/>
    </row>
    <row r="29" spans="1:10" ht="23.1" customHeight="1" thickBot="1">
      <c r="A29" s="169"/>
      <c r="B29" s="64" t="s">
        <v>6</v>
      </c>
      <c r="C29" s="43" t="str">
        <f>призеры!C25</f>
        <v>МАСЛЕННИКОВ Александр Владимирович</v>
      </c>
      <c r="D29" s="43" t="str">
        <f>призеры!D25</f>
        <v>13.01.2008, 1ю</v>
      </c>
      <c r="E29" s="43" t="str">
        <f>призеры!E25</f>
        <v>СФО</v>
      </c>
      <c r="F29" s="43" t="str">
        <f>призеры!F25</f>
        <v>Алтайский, Алейск , МС</v>
      </c>
      <c r="G29" s="43"/>
      <c r="H29" s="44" t="str">
        <f>призеры!H25</f>
        <v>Старков В.Г.</v>
      </c>
      <c r="I29" s="32"/>
      <c r="J29" s="33"/>
    </row>
    <row r="30" spans="1:10" ht="12" customHeight="1" thickBot="1">
      <c r="A30" s="30"/>
      <c r="B30" s="12"/>
      <c r="C30" s="80"/>
      <c r="D30" s="81"/>
      <c r="E30" s="81"/>
      <c r="F30" s="82"/>
      <c r="G30" s="47"/>
      <c r="H30" s="83"/>
      <c r="I30" s="32"/>
    </row>
    <row r="31" spans="1:10" ht="23.1" customHeight="1">
      <c r="A31" s="164" t="str">
        <f>призеры!A29</f>
        <v>46 кг</v>
      </c>
      <c r="B31" s="73" t="s">
        <v>4</v>
      </c>
      <c r="C31" s="40" t="str">
        <f>призеры!C29</f>
        <v>МЕДВЕДЕВ Владимир Романович</v>
      </c>
      <c r="D31" s="40" t="str">
        <f>призеры!D29</f>
        <v>01.10.2008, 2ю</v>
      </c>
      <c r="E31" s="40" t="str">
        <f>призеры!E29</f>
        <v>СФО</v>
      </c>
      <c r="F31" s="40" t="str">
        <f>призеры!F29</f>
        <v>Томская, Томск, МО</v>
      </c>
      <c r="G31" s="40"/>
      <c r="H31" s="41" t="str">
        <f>призеры!H29</f>
        <v>Очередько А. А</v>
      </c>
      <c r="I31" s="32"/>
      <c r="J31" s="33"/>
    </row>
    <row r="32" spans="1:10" ht="23.1" customHeight="1">
      <c r="A32" s="165"/>
      <c r="B32" s="62" t="s">
        <v>5</v>
      </c>
      <c r="C32" s="39" t="str">
        <f>призеры!C30</f>
        <v>ЦОЙ Тимофей Алексеевич</v>
      </c>
      <c r="D32" s="39" t="str">
        <f>призеры!D30</f>
        <v>02.02.2008, 2ю</v>
      </c>
      <c r="E32" s="39" t="str">
        <f>призеры!E30</f>
        <v>СФО</v>
      </c>
      <c r="F32" s="39" t="str">
        <f>призеры!F30</f>
        <v>Кемеровская, Шерегеш , МО</v>
      </c>
      <c r="G32" s="39"/>
      <c r="H32" s="42" t="str">
        <f>призеры!H30</f>
        <v>Созыгашев В.Г.,Субочев В.В.</v>
      </c>
      <c r="I32" s="32"/>
      <c r="J32" s="33"/>
    </row>
    <row r="33" spans="1:10" ht="23.1" customHeight="1">
      <c r="A33" s="165"/>
      <c r="B33" s="62" t="s">
        <v>6</v>
      </c>
      <c r="C33" s="39" t="str">
        <f>призеры!C31</f>
        <v>МАЛЕНЬКИХ Глеб Олегович</v>
      </c>
      <c r="D33" s="39" t="str">
        <f>призеры!D31</f>
        <v>24.07.2007, 2р</v>
      </c>
      <c r="E33" s="39" t="str">
        <f>призеры!E31</f>
        <v>СФО</v>
      </c>
      <c r="F33" s="39" t="str">
        <f>призеры!F31</f>
        <v>Иркутская, Иркутск , МО</v>
      </c>
      <c r="G33" s="39"/>
      <c r="H33" s="42" t="str">
        <f>призеры!H31</f>
        <v>Пенькович Н. С.</v>
      </c>
      <c r="I33" s="32"/>
      <c r="J33" s="33"/>
    </row>
    <row r="34" spans="1:10" ht="23.1" customHeight="1" thickBot="1">
      <c r="A34" s="166"/>
      <c r="B34" s="64" t="s">
        <v>6</v>
      </c>
      <c r="C34" s="43" t="str">
        <f>призеры!C32</f>
        <v>НОВОПАШИН Артем Анатольевич</v>
      </c>
      <c r="D34" s="43" t="str">
        <f>призеры!D32</f>
        <v>08.10.2008, 2ю</v>
      </c>
      <c r="E34" s="43" t="str">
        <f>призеры!E32</f>
        <v>СФО</v>
      </c>
      <c r="F34" s="43" t="str">
        <f>призеры!F32</f>
        <v>Алтайский, Мамонтово, МО</v>
      </c>
      <c r="G34" s="43"/>
      <c r="H34" s="44" t="str">
        <f>призеры!H32</f>
        <v>Гроо В.В.</v>
      </c>
      <c r="I34" s="32"/>
      <c r="J34" s="33"/>
    </row>
    <row r="35" spans="1:10" ht="12" customHeight="1" thickBot="1">
      <c r="A35" s="30"/>
      <c r="B35" s="12"/>
      <c r="C35" s="80"/>
      <c r="D35" s="81"/>
      <c r="E35" s="81"/>
      <c r="F35" s="82"/>
      <c r="G35" s="82"/>
      <c r="H35" s="83"/>
      <c r="I35" s="32"/>
    </row>
    <row r="36" spans="1:10" ht="23.1" customHeight="1">
      <c r="A36" s="167" t="str">
        <f>призеры!A36</f>
        <v>50 кг</v>
      </c>
      <c r="B36" s="73" t="s">
        <v>4</v>
      </c>
      <c r="C36" s="40" t="str">
        <f>призеры!C36</f>
        <v>РУБАН Кирилл Евгеньевич</v>
      </c>
      <c r="D36" s="40" t="str">
        <f>призеры!D36</f>
        <v>09.09.2007, 1ю</v>
      </c>
      <c r="E36" s="40" t="str">
        <f>призеры!E36</f>
        <v>СФО</v>
      </c>
      <c r="F36" s="40" t="str">
        <f>призеры!F36</f>
        <v>Кемеровская, Прокопьевск , МС</v>
      </c>
      <c r="G36" s="40"/>
      <c r="H36" s="41" t="str">
        <f>призеры!H36</f>
        <v>Носиков В.В</v>
      </c>
      <c r="I36" s="32"/>
      <c r="J36" s="33"/>
    </row>
    <row r="37" spans="1:10" ht="23.1" customHeight="1">
      <c r="A37" s="168"/>
      <c r="B37" s="62" t="s">
        <v>5</v>
      </c>
      <c r="C37" s="39" t="str">
        <f>призеры!C37</f>
        <v>ФИЛИМОНОВ Илья Евгеньевич</v>
      </c>
      <c r="D37" s="39" t="str">
        <f>призеры!D37</f>
        <v>26.01.2007, 2ю</v>
      </c>
      <c r="E37" s="39" t="str">
        <f>призеры!E37</f>
        <v>СФО</v>
      </c>
      <c r="F37" s="39" t="str">
        <f>призеры!F37</f>
        <v>Кемеровская, Прокопьевск , МС</v>
      </c>
      <c r="G37" s="39"/>
      <c r="H37" s="42" t="str">
        <f>призеры!H37</f>
        <v>Курбатов В.С.</v>
      </c>
      <c r="I37" s="32"/>
      <c r="J37" s="33"/>
    </row>
    <row r="38" spans="1:10" ht="23.1" customHeight="1">
      <c r="A38" s="168"/>
      <c r="B38" s="62" t="s">
        <v>6</v>
      </c>
      <c r="C38" s="39" t="str">
        <f>призеры!C38</f>
        <v>КИКТЕНКО Федор Александрович</v>
      </c>
      <c r="D38" s="39" t="str">
        <f>призеры!D38</f>
        <v>14.01.2008, 1ю</v>
      </c>
      <c r="E38" s="39" t="str">
        <f>призеры!E38</f>
        <v>СФО</v>
      </c>
      <c r="F38" s="39" t="str">
        <f>призеры!F38</f>
        <v>Томская, Томск, МО</v>
      </c>
      <c r="G38" s="39"/>
      <c r="H38" s="42" t="str">
        <f>призеры!H38</f>
        <v>Цсбс "Кристалл"</v>
      </c>
      <c r="I38" s="32"/>
      <c r="J38" s="33"/>
    </row>
    <row r="39" spans="1:10" ht="23.1" customHeight="1" thickBot="1">
      <c r="A39" s="169"/>
      <c r="B39" s="64" t="s">
        <v>6</v>
      </c>
      <c r="C39" s="43" t="str">
        <f>призеры!C39</f>
        <v>ПОПОВ Дмитрий Михайлович</v>
      </c>
      <c r="D39" s="43" t="str">
        <f>призеры!D39</f>
        <v>21.02.2007, 1р</v>
      </c>
      <c r="E39" s="43" t="str">
        <f>призеры!E39</f>
        <v>СФО</v>
      </c>
      <c r="F39" s="43" t="str">
        <f>призеры!F39</f>
        <v>Новосибирская, р.п Сузун, МС</v>
      </c>
      <c r="G39" s="43"/>
      <c r="H39" s="44" t="str">
        <f>призеры!H39</f>
        <v>Омельченко С.С</v>
      </c>
      <c r="I39" s="32"/>
      <c r="J39" s="33"/>
    </row>
    <row r="40" spans="1:10" ht="23.1" hidden="1" customHeight="1">
      <c r="A40" s="57"/>
      <c r="B40" s="74" t="s">
        <v>9</v>
      </c>
      <c r="C40" s="55" t="s">
        <v>29</v>
      </c>
      <c r="D40" s="55" t="s">
        <v>30</v>
      </c>
      <c r="E40" s="55" t="s">
        <v>27</v>
      </c>
      <c r="F40" s="55" t="s">
        <v>31</v>
      </c>
      <c r="G40" s="55"/>
      <c r="H40" s="55" t="s">
        <v>32</v>
      </c>
      <c r="I40" s="32"/>
    </row>
    <row r="41" spans="1:10" ht="23.1" hidden="1" customHeight="1" thickBot="1">
      <c r="A41" s="58"/>
      <c r="B41" s="64" t="s">
        <v>9</v>
      </c>
      <c r="C41" s="39" t="s">
        <v>33</v>
      </c>
      <c r="D41" s="39" t="s">
        <v>34</v>
      </c>
      <c r="E41" s="39" t="s">
        <v>35</v>
      </c>
      <c r="F41" s="39" t="s">
        <v>36</v>
      </c>
      <c r="G41" s="39"/>
      <c r="H41" s="39" t="s">
        <v>37</v>
      </c>
      <c r="I41" s="32"/>
    </row>
    <row r="42" spans="1:10" ht="12" customHeight="1" thickBot="1">
      <c r="B42" s="75"/>
      <c r="C42" s="76"/>
      <c r="D42" s="76"/>
      <c r="E42" s="77"/>
      <c r="F42" s="76"/>
      <c r="G42" s="76"/>
      <c r="H42" s="84"/>
      <c r="I42" s="11"/>
    </row>
    <row r="43" spans="1:10" ht="23.1" customHeight="1">
      <c r="A43" s="167" t="str">
        <f>призеры!A43</f>
        <v>54 кг</v>
      </c>
      <c r="B43" s="73" t="s">
        <v>4</v>
      </c>
      <c r="C43" s="40" t="str">
        <f>призеры!C43</f>
        <v>ЛАГУТКИН Сергей Александрович</v>
      </c>
      <c r="D43" s="40" t="str">
        <f>призеры!D43</f>
        <v>18.09.2007, 1р</v>
      </c>
      <c r="E43" s="40" t="str">
        <f>призеры!E43</f>
        <v>СФО</v>
      </c>
      <c r="F43" s="40" t="str">
        <f>призеры!F43</f>
        <v>Новосибирская, Новосибирск , МО</v>
      </c>
      <c r="G43" s="40"/>
      <c r="H43" s="41" t="str">
        <f>призеры!H43</f>
        <v>Мордвинов А. И.</v>
      </c>
      <c r="I43" s="32"/>
      <c r="J43" s="33"/>
    </row>
    <row r="44" spans="1:10" ht="23.1" customHeight="1">
      <c r="A44" s="168"/>
      <c r="B44" s="62" t="s">
        <v>5</v>
      </c>
      <c r="C44" s="39" t="str">
        <f>призеры!C44</f>
        <v>ПЕТУХОВ Николай Александрович</v>
      </c>
      <c r="D44" s="39" t="str">
        <f>призеры!D44</f>
        <v>25.01.2007, 1р</v>
      </c>
      <c r="E44" s="39" t="str">
        <f>призеры!E44</f>
        <v>СФО</v>
      </c>
      <c r="F44" s="39" t="str">
        <f>призеры!F44</f>
        <v>Красноярский, Ужур, МО</v>
      </c>
      <c r="G44" s="39"/>
      <c r="H44" s="42" t="str">
        <f>призеры!H44</f>
        <v>Комлева И. С.</v>
      </c>
      <c r="I44" s="32"/>
      <c r="J44" s="33"/>
    </row>
    <row r="45" spans="1:10" ht="23.1" customHeight="1">
      <c r="A45" s="168"/>
      <c r="B45" s="62" t="s">
        <v>6</v>
      </c>
      <c r="C45" s="39" t="str">
        <f>призеры!C45</f>
        <v>ПОПОВ Алексей Михайлович</v>
      </c>
      <c r="D45" s="39" t="str">
        <f>призеры!D45</f>
        <v>21.02.2007, 1р</v>
      </c>
      <c r="E45" s="39" t="str">
        <f>призеры!E45</f>
        <v>СФО</v>
      </c>
      <c r="F45" s="39" t="str">
        <f>призеры!F45</f>
        <v>Новосибирская, р.п Сузун, МС</v>
      </c>
      <c r="G45" s="39"/>
      <c r="H45" s="42" t="str">
        <f>призеры!H45</f>
        <v>Омельченко С.С</v>
      </c>
      <c r="I45" s="32"/>
      <c r="J45" s="33"/>
    </row>
    <row r="46" spans="1:10" ht="23.1" customHeight="1" thickBot="1">
      <c r="A46" s="169"/>
      <c r="B46" s="64" t="s">
        <v>6</v>
      </c>
      <c r="C46" s="43" t="str">
        <f>призеры!C46</f>
        <v>НАГАЙЦЕВ Никита Владимирович</v>
      </c>
      <c r="D46" s="43" t="str">
        <f>призеры!D46</f>
        <v>22.06.2008, 1ю</v>
      </c>
      <c r="E46" s="43" t="str">
        <f>призеры!E46</f>
        <v>СФО</v>
      </c>
      <c r="F46" s="43" t="str">
        <f>призеры!F46</f>
        <v>Алтайский, Бийск, МС</v>
      </c>
      <c r="G46" s="43"/>
      <c r="H46" s="44" t="str">
        <f>призеры!H46</f>
        <v>Евтушенко Д.Ю., Демьяненко С.А.</v>
      </c>
      <c r="I46" s="32"/>
      <c r="J46" s="33"/>
    </row>
    <row r="47" spans="1:10" ht="23.1" hidden="1" customHeight="1">
      <c r="A47" s="57"/>
      <c r="B47" s="38" t="s">
        <v>9</v>
      </c>
      <c r="C47" s="55" t="s">
        <v>38</v>
      </c>
      <c r="D47" s="55" t="s">
        <v>39</v>
      </c>
      <c r="E47" s="55" t="s">
        <v>35</v>
      </c>
      <c r="F47" s="55" t="s">
        <v>40</v>
      </c>
      <c r="G47" s="55">
        <v>0</v>
      </c>
      <c r="H47" s="56" t="s">
        <v>41</v>
      </c>
      <c r="I47" s="32"/>
    </row>
    <row r="48" spans="1:10" ht="23.1" hidden="1" customHeight="1" thickBot="1">
      <c r="A48" s="58"/>
      <c r="B48" s="35" t="s">
        <v>9</v>
      </c>
      <c r="C48" s="43" t="s">
        <v>42</v>
      </c>
      <c r="D48" s="43" t="s">
        <v>43</v>
      </c>
      <c r="E48" s="43" t="s">
        <v>28</v>
      </c>
      <c r="F48" s="43" t="s">
        <v>44</v>
      </c>
      <c r="G48" s="43">
        <v>0</v>
      </c>
      <c r="H48" s="44" t="s">
        <v>45</v>
      </c>
      <c r="I48" s="32"/>
    </row>
    <row r="49" spans="1:19" ht="12" hidden="1" customHeight="1" thickBot="1">
      <c r="B49" s="13"/>
      <c r="C49" s="9"/>
      <c r="D49" s="9"/>
      <c r="E49" s="25"/>
      <c r="F49" s="9"/>
      <c r="G49" s="9"/>
      <c r="H49" s="22"/>
      <c r="I49" s="11"/>
    </row>
    <row r="50" spans="1:19" ht="23.1" hidden="1" customHeight="1">
      <c r="A50" s="167" t="str">
        <f>призеры!A50</f>
        <v>59 кг</v>
      </c>
      <c r="B50" s="34" t="s">
        <v>4</v>
      </c>
      <c r="C50" s="40" t="s">
        <v>46</v>
      </c>
      <c r="D50" s="40" t="s">
        <v>47</v>
      </c>
      <c r="E50" s="40" t="s">
        <v>27</v>
      </c>
      <c r="F50" s="40" t="s">
        <v>48</v>
      </c>
      <c r="G50" s="40">
        <v>0</v>
      </c>
      <c r="H50" s="41" t="s">
        <v>49</v>
      </c>
      <c r="I50" s="32"/>
      <c r="J50" s="33"/>
    </row>
    <row r="51" spans="1:19" ht="23.1" hidden="1" customHeight="1">
      <c r="A51" s="168"/>
      <c r="B51" s="37" t="s">
        <v>5</v>
      </c>
      <c r="C51" s="39" t="s">
        <v>50</v>
      </c>
      <c r="D51" s="39" t="s">
        <v>51</v>
      </c>
      <c r="E51" s="39" t="s">
        <v>27</v>
      </c>
      <c r="F51" s="39" t="s">
        <v>52</v>
      </c>
      <c r="G51" s="39">
        <v>0</v>
      </c>
      <c r="H51" s="42" t="s">
        <v>53</v>
      </c>
      <c r="I51" s="32"/>
      <c r="J51" s="33"/>
    </row>
    <row r="52" spans="1:19" ht="23.1" hidden="1" customHeight="1">
      <c r="A52" s="168"/>
      <c r="B52" s="37" t="s">
        <v>6</v>
      </c>
      <c r="C52" s="39" t="s">
        <v>54</v>
      </c>
      <c r="D52" s="39" t="s">
        <v>55</v>
      </c>
      <c r="E52" s="39" t="s">
        <v>13</v>
      </c>
      <c r="F52" s="39" t="s">
        <v>56</v>
      </c>
      <c r="G52" s="39">
        <v>0</v>
      </c>
      <c r="H52" s="42" t="s">
        <v>57</v>
      </c>
      <c r="I52" s="32"/>
      <c r="J52" s="33"/>
    </row>
    <row r="53" spans="1:19" ht="23.1" hidden="1" customHeight="1" thickBot="1">
      <c r="A53" s="169"/>
      <c r="B53" s="35" t="s">
        <v>6</v>
      </c>
      <c r="C53" s="43" t="s">
        <v>58</v>
      </c>
      <c r="D53" s="43" t="s">
        <v>59</v>
      </c>
      <c r="E53" s="43" t="s">
        <v>27</v>
      </c>
      <c r="F53" s="43" t="s">
        <v>60</v>
      </c>
      <c r="G53" s="43">
        <v>0</v>
      </c>
      <c r="H53" s="44" t="s">
        <v>61</v>
      </c>
      <c r="I53" s="32"/>
      <c r="J53" s="33"/>
    </row>
    <row r="54" spans="1:19" ht="23.1" customHeight="1">
      <c r="A54" s="1"/>
      <c r="B54" s="12"/>
      <c r="C54" s="59"/>
      <c r="D54" s="59"/>
      <c r="E54" s="59"/>
      <c r="F54" s="59"/>
      <c r="G54" s="59"/>
      <c r="H54" s="59"/>
      <c r="I54" s="32"/>
      <c r="J54" s="33"/>
    </row>
    <row r="55" spans="1:19" ht="12" customHeight="1">
      <c r="A55" s="1"/>
      <c r="B55" s="24" t="str">
        <f>[1]реквизиты!$A$6</f>
        <v>Гл. судья, судья ВК</v>
      </c>
      <c r="C55" s="6"/>
      <c r="D55" s="6"/>
      <c r="E55" s="27"/>
      <c r="F55" s="24" t="str">
        <f>[1]реквизиты!$G$6</f>
        <v>В.В. Гаврилов</v>
      </c>
      <c r="G55" s="24"/>
      <c r="H55" s="6"/>
    </row>
    <row r="56" spans="1:19" ht="21.75" customHeight="1">
      <c r="A56" s="1"/>
      <c r="B56" s="24"/>
      <c r="C56" s="7"/>
      <c r="D56" s="7"/>
      <c r="E56" s="28"/>
      <c r="F56" s="23" t="str">
        <f>[1]реквизиты!$G$7</f>
        <v>/Бийск/</v>
      </c>
      <c r="G56" s="23"/>
      <c r="H56" s="7"/>
    </row>
    <row r="57" spans="1:19" ht="12" customHeight="1">
      <c r="A57" s="1"/>
      <c r="B57" s="24" t="str">
        <f>[1]реквизиты!$A$8</f>
        <v>Гл. секретарь, судья ВК</v>
      </c>
      <c r="C57" s="7"/>
      <c r="D57" s="7"/>
      <c r="E57" s="28"/>
      <c r="F57" s="24" t="str">
        <f>[1]реквизиты!$G$8</f>
        <v>П.В. Шалюта</v>
      </c>
      <c r="G57" s="24"/>
      <c r="H57" s="6"/>
    </row>
    <row r="58" spans="1:19" ht="12" customHeight="1">
      <c r="C58" s="1"/>
      <c r="F58" t="str">
        <f>[1]реквизиты!$G$9</f>
        <v>/ Бийск /</v>
      </c>
      <c r="H58" s="7"/>
    </row>
    <row r="63" spans="1:19">
      <c r="S63" t="s">
        <v>8</v>
      </c>
    </row>
  </sheetData>
  <mergeCells count="28">
    <mergeCell ref="A50:A53"/>
    <mergeCell ref="A43:A46"/>
    <mergeCell ref="I18:I19"/>
    <mergeCell ref="A21:A24"/>
    <mergeCell ref="A26:A29"/>
    <mergeCell ref="A31:A34"/>
    <mergeCell ref="A36:A39"/>
    <mergeCell ref="J8:J9"/>
    <mergeCell ref="I10:I11"/>
    <mergeCell ref="J10:J11"/>
    <mergeCell ref="J14:J15"/>
    <mergeCell ref="I12:I13"/>
    <mergeCell ref="J12:J13"/>
    <mergeCell ref="A8:A11"/>
    <mergeCell ref="A1:I1"/>
    <mergeCell ref="A2:I2"/>
    <mergeCell ref="A3:I3"/>
    <mergeCell ref="A4:I4"/>
    <mergeCell ref="A5:I5"/>
    <mergeCell ref="G6:G7"/>
    <mergeCell ref="H6:H7"/>
    <mergeCell ref="I6:I7"/>
    <mergeCell ref="B6:B7"/>
    <mergeCell ref="C6:C7"/>
    <mergeCell ref="D6:D7"/>
    <mergeCell ref="E6:E7"/>
    <mergeCell ref="F6:F7"/>
    <mergeCell ref="I8:I9"/>
  </mergeCells>
  <conditionalFormatting sqref="G25 G30 G35 G40:G42 G47:G54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58" max="7" man="1"/>
  </rowBreaks>
  <colBreaks count="2" manualBreakCount="2">
    <brk id="13" max="1048575" man="1"/>
    <brk id="1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16" zoomScaleNormal="100" workbookViewId="0">
      <selection activeCell="M7" sqref="M7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25" t="s">
        <v>7</v>
      </c>
      <c r="B1" s="125"/>
      <c r="C1" s="125"/>
      <c r="D1" s="125"/>
      <c r="E1" s="125"/>
      <c r="F1" s="125"/>
      <c r="G1" s="125"/>
      <c r="H1" s="125"/>
      <c r="I1" s="125"/>
    </row>
    <row r="2" spans="1:10" ht="12" customHeight="1">
      <c r="A2" s="180" t="s">
        <v>72</v>
      </c>
      <c r="B2" s="180"/>
      <c r="C2" s="180"/>
      <c r="D2" s="180"/>
      <c r="E2" s="180"/>
      <c r="F2" s="180"/>
      <c r="G2" s="180"/>
      <c r="H2" s="180"/>
      <c r="I2" s="180"/>
    </row>
    <row r="3" spans="1:10" ht="40.5" customHeight="1">
      <c r="A3" s="181" t="str">
        <f>'1стр'!A3:I3</f>
        <v>Межрегиональные соревнования по самбо среди юношей и девушек 12-14 лет, посвященные памяти первого бийчанина - победителя спартакиады школьников России Руслана Абдулаева</v>
      </c>
      <c r="B3" s="181"/>
      <c r="C3" s="181"/>
      <c r="D3" s="181"/>
      <c r="E3" s="181"/>
      <c r="F3" s="181"/>
      <c r="G3" s="181"/>
      <c r="H3" s="181"/>
      <c r="I3" s="181"/>
    </row>
    <row r="4" spans="1:10" ht="16.5" customHeight="1" thickBot="1">
      <c r="A4" s="126" t="str">
        <f>'1стр'!A4:I4</f>
        <v>08-10 октября 2021г.                                              г.Бийск</v>
      </c>
      <c r="B4" s="126"/>
      <c r="C4" s="126"/>
      <c r="D4" s="126"/>
      <c r="E4" s="126"/>
      <c r="F4" s="126"/>
      <c r="G4" s="126"/>
      <c r="H4" s="126"/>
      <c r="I4" s="126"/>
    </row>
    <row r="5" spans="1:10" ht="3.75" hidden="1" customHeight="1" thickBot="1">
      <c r="A5" s="126"/>
      <c r="B5" s="126"/>
      <c r="C5" s="126"/>
      <c r="D5" s="126"/>
      <c r="E5" s="126"/>
      <c r="F5" s="126"/>
      <c r="G5" s="126"/>
      <c r="H5" s="126"/>
      <c r="I5" s="126"/>
    </row>
    <row r="6" spans="1:10" ht="11.1" customHeight="1">
      <c r="A6" s="178" t="s">
        <v>24</v>
      </c>
      <c r="B6" s="144" t="s">
        <v>0</v>
      </c>
      <c r="C6" s="146" t="s">
        <v>1</v>
      </c>
      <c r="D6" s="146" t="s">
        <v>2</v>
      </c>
      <c r="E6" s="146" t="s">
        <v>11</v>
      </c>
      <c r="F6" s="146" t="s">
        <v>12</v>
      </c>
      <c r="G6" s="128" t="s">
        <v>23</v>
      </c>
      <c r="H6" s="130" t="s">
        <v>3</v>
      </c>
      <c r="I6" s="132"/>
    </row>
    <row r="7" spans="1:10" ht="13.5" customHeight="1" thickBot="1">
      <c r="A7" s="179"/>
      <c r="B7" s="145"/>
      <c r="C7" s="147"/>
      <c r="D7" s="147"/>
      <c r="E7" s="147"/>
      <c r="F7" s="147"/>
      <c r="G7" s="129"/>
      <c r="H7" s="131"/>
      <c r="I7" s="132"/>
    </row>
    <row r="8" spans="1:10" ht="23.1" customHeight="1">
      <c r="A8" s="167" t="s">
        <v>62</v>
      </c>
      <c r="B8" s="60" t="s">
        <v>4</v>
      </c>
      <c r="C8" s="98" t="str">
        <f>[2]ит.пр!C6</f>
        <v>РОМАНЮК Максим Сергеевич</v>
      </c>
      <c r="D8" s="40" t="str">
        <f>[2]ит.пр!D6</f>
        <v>29.08.2009, 1ю</v>
      </c>
      <c r="E8" s="40" t="str">
        <f>[2]ит.пр!E6</f>
        <v>УФО</v>
      </c>
      <c r="F8" s="40" t="str">
        <f>[2]ит.пр!F6</f>
        <v>ХМАО-Югра, Радужный , МО</v>
      </c>
      <c r="G8" s="40"/>
      <c r="H8" s="41" t="str">
        <f>[2]ит.пр!H6</f>
        <v>Сонгуров А.М.</v>
      </c>
      <c r="I8" s="148"/>
      <c r="J8" s="149"/>
    </row>
    <row r="9" spans="1:10" ht="23.1" customHeight="1">
      <c r="A9" s="168"/>
      <c r="B9" s="61" t="s">
        <v>5</v>
      </c>
      <c r="C9" s="99" t="str">
        <f>[2]ит.пр!C7</f>
        <v>БОКЧУКОВ Артём Михайлович</v>
      </c>
      <c r="D9" s="39" t="str">
        <f>[2]ит.пр!D7</f>
        <v>16.12.2007, 1р</v>
      </c>
      <c r="E9" s="39" t="str">
        <f>[2]ит.пр!E7</f>
        <v>СФО</v>
      </c>
      <c r="F9" s="39" t="str">
        <f>[2]ит.пр!F7</f>
        <v>Р.Алтай, Кош-Агач, МО</v>
      </c>
      <c r="G9" s="39"/>
      <c r="H9" s="42" t="str">
        <f>[2]ит.пр!H7</f>
        <v>Демчинов Аржан Николаевич</v>
      </c>
      <c r="I9" s="148"/>
      <c r="J9" s="149"/>
    </row>
    <row r="10" spans="1:10" ht="23.1" customHeight="1">
      <c r="A10" s="168"/>
      <c r="B10" s="62" t="s">
        <v>6</v>
      </c>
      <c r="C10" s="99" t="str">
        <f>[2]ит.пр!C8</f>
        <v>ПОДЪЯКОВ Леонид Ильич</v>
      </c>
      <c r="D10" s="39" t="str">
        <f>[2]ит.пр!D8</f>
        <v>19.04.2009, 1ю</v>
      </c>
      <c r="E10" s="39" t="str">
        <f>[2]ит.пр!E8</f>
        <v>СФО</v>
      </c>
      <c r="F10" s="39" t="str">
        <f>[2]ит.пр!F8</f>
        <v>Красноярский, Ужур, МО</v>
      </c>
      <c r="G10" s="39"/>
      <c r="H10" s="42" t="str">
        <f>[2]ит.пр!H8</f>
        <v>Комлева И. С.</v>
      </c>
      <c r="I10" s="148"/>
      <c r="J10" s="149"/>
    </row>
    <row r="11" spans="1:10" ht="23.1" customHeight="1">
      <c r="A11" s="168"/>
      <c r="B11" s="63" t="s">
        <v>6</v>
      </c>
      <c r="C11" s="99" t="str">
        <f>[2]ит.пр!C9</f>
        <v>МОСКАЛЕВ Игорь Вячеславовивич</v>
      </c>
      <c r="D11" s="39" t="str">
        <f>[2]ит.пр!D9</f>
        <v>06.10.2009, 2ю</v>
      </c>
      <c r="E11" s="39" t="str">
        <f>[2]ит.пр!E9</f>
        <v>СФО</v>
      </c>
      <c r="F11" s="39" t="str">
        <f>[2]ит.пр!F9</f>
        <v>Кемеровская, Ленинск Кузнецкий , МО</v>
      </c>
      <c r="G11" s="39"/>
      <c r="H11" s="42" t="str">
        <f>[2]ит.пр!H9</f>
        <v>Бурматов С. Н</v>
      </c>
      <c r="I11" s="148"/>
      <c r="J11" s="149"/>
    </row>
    <row r="12" spans="1:10" ht="23.1" customHeight="1">
      <c r="A12" s="168"/>
      <c r="B12" s="63" t="s">
        <v>9</v>
      </c>
      <c r="C12" s="99" t="str">
        <f>[2]ит.пр!C10</f>
        <v>САПАН иван Владимирович</v>
      </c>
      <c r="D12" s="39" t="str">
        <f>[2]ит.пр!D10</f>
        <v>15.01.2008, 1ю</v>
      </c>
      <c r="E12" s="39" t="str">
        <f>[2]ит.пр!E10</f>
        <v>СФО</v>
      </c>
      <c r="F12" s="39" t="str">
        <f>[2]ит.пр!F10</f>
        <v>Новосибирская, Татарск , МО</v>
      </c>
      <c r="G12" s="39"/>
      <c r="H12" s="42" t="str">
        <f>[2]ит.пр!H10</f>
        <v>Дастамбуев Нурмухамад Пурдилович</v>
      </c>
      <c r="I12" s="177"/>
      <c r="J12" s="149"/>
    </row>
    <row r="13" spans="1:10" ht="23.1" customHeight="1" thickBot="1">
      <c r="A13" s="169"/>
      <c r="B13" s="64" t="s">
        <v>9</v>
      </c>
      <c r="C13" s="100" t="str">
        <f>[2]ит.пр!C11</f>
        <v>НЕУСТРОЕВ Артем Александрович</v>
      </c>
      <c r="D13" s="43" t="str">
        <f>[2]ит.пр!D11</f>
        <v>13.08.2009, 1ю</v>
      </c>
      <c r="E13" s="43" t="str">
        <f>[2]ит.пр!E11</f>
        <v>СФО</v>
      </c>
      <c r="F13" s="43" t="str">
        <f>[2]ит.пр!F11</f>
        <v>Омская, Омск, МС</v>
      </c>
      <c r="G13" s="43"/>
      <c r="H13" s="44" t="str">
        <f>[2]ит.пр!H11</f>
        <v>Решетарь И.А.</v>
      </c>
      <c r="I13" s="177"/>
      <c r="J13" s="149"/>
    </row>
    <row r="14" spans="1:10" ht="9.9499999999999993" customHeight="1" thickBot="1">
      <c r="B14" s="8"/>
      <c r="C14" s="9"/>
      <c r="D14" s="9"/>
      <c r="E14" s="25"/>
      <c r="F14" s="9"/>
      <c r="G14" s="68"/>
      <c r="H14" s="9"/>
      <c r="I14" s="14"/>
      <c r="J14" s="149"/>
    </row>
    <row r="15" spans="1:10" ht="23.1" customHeight="1">
      <c r="A15" s="167" t="s">
        <v>63</v>
      </c>
      <c r="B15" s="73" t="s">
        <v>4</v>
      </c>
      <c r="C15" s="98" t="str">
        <f>[3]ит.пр!C6</f>
        <v>ГАДЖИЕВ Муслим Заурбекович</v>
      </c>
      <c r="D15" s="40" t="str">
        <f>[3]ит.пр!D6</f>
        <v>06.10.2007, 1ю</v>
      </c>
      <c r="E15" s="40" t="str">
        <f>[3]ит.пр!E6</f>
        <v>УФО</v>
      </c>
      <c r="F15" s="40" t="str">
        <f>[3]ит.пр!F6</f>
        <v>ХМАО-Югра, Радужный, МО</v>
      </c>
      <c r="G15" s="40"/>
      <c r="H15" s="41" t="str">
        <f>[3]ит.пр!H6</f>
        <v>Сонгуров А.М.</v>
      </c>
      <c r="I15" s="14"/>
      <c r="J15" s="149"/>
    </row>
    <row r="16" spans="1:10" ht="23.1" customHeight="1">
      <c r="A16" s="168"/>
      <c r="B16" s="78" t="s">
        <v>5</v>
      </c>
      <c r="C16" s="99" t="str">
        <f>[3]ит.пр!C7</f>
        <v>БАКРАСОВ Тимур Буланатович</v>
      </c>
      <c r="D16" s="39" t="str">
        <f>[3]ит.пр!D7</f>
        <v>07.06.2008, 2ю</v>
      </c>
      <c r="E16" s="39" t="str">
        <f>[3]ит.пр!E7</f>
        <v>СФО</v>
      </c>
      <c r="F16" s="39" t="str">
        <f>[3]ит.пр!F7</f>
        <v>Р.Алтай, Усть-Кан, ПР</v>
      </c>
      <c r="G16" s="39"/>
      <c r="H16" s="42" t="str">
        <f>[3]ит.пр!H7</f>
        <v>Бакрасов Б. М</v>
      </c>
      <c r="I16" s="14"/>
    </row>
    <row r="17" spans="1:16" ht="23.1" customHeight="1">
      <c r="A17" s="168"/>
      <c r="B17" s="78" t="s">
        <v>6</v>
      </c>
      <c r="C17" s="99" t="str">
        <f>[3]ит.пр!C8</f>
        <v>ТРУХАЧЕВ Кирилл Николаевич</v>
      </c>
      <c r="D17" s="39" t="str">
        <f>[3]ит.пр!D8</f>
        <v>19.11.2008, 2ю</v>
      </c>
      <c r="E17" s="39" t="str">
        <f>[3]ит.пр!E8</f>
        <v>СФО</v>
      </c>
      <c r="F17" s="39" t="str">
        <f>[3]ит.пр!F8</f>
        <v>Новосибирская, Новосибирск, МО</v>
      </c>
      <c r="G17" s="39"/>
      <c r="H17" s="42" t="str">
        <f>[3]ит.пр!H8</f>
        <v>Алиева Л.В.</v>
      </c>
      <c r="I17" s="14"/>
    </row>
    <row r="18" spans="1:16" ht="23.1" customHeight="1">
      <c r="A18" s="168"/>
      <c r="B18" s="78" t="s">
        <v>6</v>
      </c>
      <c r="C18" s="99" t="str">
        <f>[3]ит.пр!C9</f>
        <v>КУЗНЕЦОВ Максим Сергеевич</v>
      </c>
      <c r="D18" s="39" t="str">
        <f>[3]ит.пр!D9</f>
        <v>06.10.2007, 2ю</v>
      </c>
      <c r="E18" s="39" t="str">
        <f>[3]ит.пр!E9</f>
        <v>СФО</v>
      </c>
      <c r="F18" s="39" t="str">
        <f>[3]ит.пр!F9</f>
        <v>Кемеровская, Шерегеш , МО</v>
      </c>
      <c r="G18" s="39"/>
      <c r="H18" s="42" t="str">
        <f>[3]ит.пр!H9</f>
        <v>Созыгашев В. Г., Субочев В. В.</v>
      </c>
      <c r="I18" s="177"/>
    </row>
    <row r="19" spans="1:16" ht="23.1" customHeight="1">
      <c r="A19" s="168"/>
      <c r="B19" s="78" t="s">
        <v>9</v>
      </c>
      <c r="C19" s="99" t="str">
        <f>[3]ит.пр!C10</f>
        <v>КУРМАШЕВ Пётр Максимович</v>
      </c>
      <c r="D19" s="39" t="str">
        <f>[3]ит.пр!D10</f>
        <v>06.07.2007, 2ю</v>
      </c>
      <c r="E19" s="39" t="str">
        <f>[3]ит.пр!E10</f>
        <v>СФО</v>
      </c>
      <c r="F19" s="39" t="str">
        <f>[3]ит.пр!F10</f>
        <v>Кемеровская, Прокопьевск , МС</v>
      </c>
      <c r="G19" s="39"/>
      <c r="H19" s="42" t="str">
        <f>[3]ит.пр!H10</f>
        <v>Носиков В.В</v>
      </c>
      <c r="I19" s="177"/>
    </row>
    <row r="20" spans="1:16" ht="23.1" customHeight="1" thickBot="1">
      <c r="A20" s="169"/>
      <c r="B20" s="79" t="s">
        <v>9</v>
      </c>
      <c r="C20" s="100" t="str">
        <f>[3]ит.пр!C11</f>
        <v>ОРЕХОВ Александр Юрьевич</v>
      </c>
      <c r="D20" s="43" t="str">
        <f>[3]ит.пр!D11</f>
        <v>28.08.2009, 2ю</v>
      </c>
      <c r="E20" s="43" t="str">
        <f>[3]ит.пр!E11</f>
        <v>СФО</v>
      </c>
      <c r="F20" s="43" t="str">
        <f>[3]ит.пр!F11</f>
        <v>Томская, Томск, МО</v>
      </c>
      <c r="G20" s="43"/>
      <c r="H20" s="44" t="str">
        <f>[3]ит.пр!H11</f>
        <v>Очередько А.А</v>
      </c>
      <c r="I20" s="11"/>
    </row>
    <row r="21" spans="1:16" ht="9.9499999999999993" customHeight="1" thickBot="1">
      <c r="B21" s="13"/>
      <c r="C21" s="9"/>
      <c r="D21" s="9"/>
      <c r="E21" s="25"/>
      <c r="F21" s="9"/>
      <c r="G21" s="68"/>
      <c r="H21" s="9"/>
      <c r="I21" s="32"/>
      <c r="J21" s="33"/>
    </row>
    <row r="22" spans="1:16" ht="23.1" customHeight="1">
      <c r="A22" s="167" t="s">
        <v>22</v>
      </c>
      <c r="B22" s="73" t="s">
        <v>4</v>
      </c>
      <c r="C22" s="98" t="str">
        <f>[4]ит.пр!C6</f>
        <v>НИЗОМОВ Эхсон Рамзидинович</v>
      </c>
      <c r="D22" s="40" t="str">
        <f>[4]ит.пр!D6</f>
        <v>21.01.2008, 3ю</v>
      </c>
      <c r="E22" s="40" t="str">
        <f>[4]ит.пр!E6</f>
        <v>СФО</v>
      </c>
      <c r="F22" s="40" t="str">
        <f>[4]ит.пр!F6</f>
        <v>Новосибирская, Новосибирск, МО</v>
      </c>
      <c r="G22" s="40"/>
      <c r="H22" s="41" t="str">
        <f>[4]ит.пр!H6</f>
        <v>Кондрашева О. А.</v>
      </c>
      <c r="I22" s="32"/>
      <c r="J22" s="33"/>
    </row>
    <row r="23" spans="1:16" ht="23.1" customHeight="1">
      <c r="A23" s="168"/>
      <c r="B23" s="78" t="s">
        <v>5</v>
      </c>
      <c r="C23" s="99" t="str">
        <f>[4]ит.пр!C7</f>
        <v>ПЕРЕЛЕВСКИЙ Артем Алексеевич</v>
      </c>
      <c r="D23" s="39" t="str">
        <f>[4]ит.пр!D7</f>
        <v>17.06.2007, 1ю</v>
      </c>
      <c r="E23" s="39" t="str">
        <f>[4]ит.пр!E7</f>
        <v>СФО</v>
      </c>
      <c r="F23" s="39" t="str">
        <f>[4]ит.пр!F7</f>
        <v>Новосибирская, Новосибирск, МО</v>
      </c>
      <c r="G23" s="39"/>
      <c r="H23" s="42" t="str">
        <f>[4]ит.пр!H7</f>
        <v>Алиева Л.В.</v>
      </c>
      <c r="I23" s="14"/>
      <c r="J23" s="33"/>
    </row>
    <row r="24" spans="1:16" ht="23.1" customHeight="1">
      <c r="A24" s="168"/>
      <c r="B24" s="78" t="s">
        <v>6</v>
      </c>
      <c r="C24" s="99" t="str">
        <f>[4]ит.пр!C8</f>
        <v>ЗЕМЛЯНИЧКИН Дмитрий Алексеевич</v>
      </c>
      <c r="D24" s="39" t="str">
        <f>[4]ит.пр!D8</f>
        <v>18.02.2008, 2р</v>
      </c>
      <c r="E24" s="39" t="str">
        <f>[4]ит.пр!E8</f>
        <v>СФО</v>
      </c>
      <c r="F24" s="39" t="str">
        <f>[4]ит.пр!F8</f>
        <v>Иркутская, Иркутск , МО</v>
      </c>
      <c r="G24" s="39"/>
      <c r="H24" s="42" t="str">
        <f>[4]ит.пр!H8</f>
        <v>Пенькович Н. С.</v>
      </c>
      <c r="I24" s="14"/>
      <c r="J24" s="33"/>
    </row>
    <row r="25" spans="1:16" ht="23.1" customHeight="1">
      <c r="A25" s="168"/>
      <c r="B25" s="78" t="s">
        <v>6</v>
      </c>
      <c r="C25" s="99" t="str">
        <f>[4]ит.пр!C9</f>
        <v>МАСЛЕННИКОВ Александр Владимирович</v>
      </c>
      <c r="D25" s="39" t="str">
        <f>[4]ит.пр!D9</f>
        <v>13.01.2008, 1ю</v>
      </c>
      <c r="E25" s="39" t="str">
        <f>[4]ит.пр!E9</f>
        <v>СФО</v>
      </c>
      <c r="F25" s="39" t="str">
        <f>[4]ит.пр!F9</f>
        <v>Алтайский, Алейск , МС</v>
      </c>
      <c r="G25" s="39"/>
      <c r="H25" s="42" t="str">
        <f>[4]ит.пр!H9</f>
        <v>Старков В.Г.</v>
      </c>
      <c r="I25" s="32"/>
    </row>
    <row r="26" spans="1:16" ht="23.1" customHeight="1">
      <c r="A26" s="168"/>
      <c r="B26" s="78" t="s">
        <v>9</v>
      </c>
      <c r="C26" s="99" t="str">
        <f>[4]ит.пр!C10</f>
        <v>ЯЛБАКОВ Айат Эркеменович</v>
      </c>
      <c r="D26" s="39" t="str">
        <f>[4]ит.пр!D10</f>
        <v>17.11.2008, 1р</v>
      </c>
      <c r="E26" s="39" t="str">
        <f>[4]ит.пр!E10</f>
        <v>СФО</v>
      </c>
      <c r="F26" s="39" t="str">
        <f>[4]ит.пр!F10</f>
        <v>Р.Алтай, Горно-Алтайска, ПР</v>
      </c>
      <c r="G26" s="39"/>
      <c r="H26" s="42" t="str">
        <f>[4]ит.пр!H10</f>
        <v>Конунов А.А.</v>
      </c>
      <c r="I26" s="32"/>
      <c r="L26" s="17"/>
      <c r="M26" s="18"/>
      <c r="N26" s="17"/>
      <c r="O26" s="19"/>
      <c r="P26" s="36"/>
    </row>
    <row r="27" spans="1:16" ht="23.1" customHeight="1" thickBot="1">
      <c r="A27" s="169"/>
      <c r="B27" s="79" t="s">
        <v>9</v>
      </c>
      <c r="C27" s="100" t="str">
        <f>[4]ит.пр!C11</f>
        <v>ГУЛЕВСКИХ Денис Андреевич</v>
      </c>
      <c r="D27" s="43" t="str">
        <f>[4]ит.пр!D11</f>
        <v>17.11.2008, 1ю</v>
      </c>
      <c r="E27" s="43" t="str">
        <f>[4]ит.пр!E11</f>
        <v>СФО</v>
      </c>
      <c r="F27" s="43" t="str">
        <f>[4]ит.пр!F11</f>
        <v>Алтайский, Бийск, МС</v>
      </c>
      <c r="G27" s="43"/>
      <c r="H27" s="44" t="str">
        <f>[4]ит.пр!H11</f>
        <v>Озорин С.А. Кайгородов О.С</v>
      </c>
      <c r="I27" s="11"/>
    </row>
    <row r="28" spans="1:16" ht="9.9499999999999993" customHeight="1" thickBot="1">
      <c r="A28" s="30"/>
      <c r="B28" s="12"/>
      <c r="C28" s="15"/>
      <c r="D28" s="16"/>
      <c r="E28" s="16"/>
      <c r="F28" s="17"/>
      <c r="G28" s="68"/>
      <c r="H28" s="20"/>
      <c r="I28" s="32"/>
      <c r="J28" s="33"/>
    </row>
    <row r="29" spans="1:16" ht="23.1" customHeight="1">
      <c r="A29" s="164" t="s">
        <v>25</v>
      </c>
      <c r="B29" s="73" t="s">
        <v>4</v>
      </c>
      <c r="C29" s="98" t="str">
        <f>[5]ит.пр!C6</f>
        <v>МЕДВЕДЕВ Владимир Романович</v>
      </c>
      <c r="D29" s="40" t="str">
        <f>[5]ит.пр!D6</f>
        <v>01.10.2008, 2ю</v>
      </c>
      <c r="E29" s="40" t="str">
        <f>[5]ит.пр!E6</f>
        <v>СФО</v>
      </c>
      <c r="F29" s="40" t="str">
        <f>[5]ит.пр!F6</f>
        <v>Томская, Томск, МО</v>
      </c>
      <c r="G29" s="40"/>
      <c r="H29" s="41" t="str">
        <f>[5]ит.пр!H6</f>
        <v>Очередько А. А</v>
      </c>
      <c r="I29" s="32"/>
      <c r="J29" s="33"/>
    </row>
    <row r="30" spans="1:16" ht="23.1" customHeight="1">
      <c r="A30" s="165"/>
      <c r="B30" s="78" t="s">
        <v>5</v>
      </c>
      <c r="C30" s="99" t="str">
        <f>[5]ит.пр!C7</f>
        <v>ЦОЙ Тимофей Алексеевич</v>
      </c>
      <c r="D30" s="39" t="str">
        <f>[5]ит.пр!D7</f>
        <v>02.02.2008, 2ю</v>
      </c>
      <c r="E30" s="39" t="str">
        <f>[5]ит.пр!E7</f>
        <v>СФО</v>
      </c>
      <c r="F30" s="39" t="str">
        <f>[5]ит.пр!F7</f>
        <v>Кемеровская, Шерегеш , МО</v>
      </c>
      <c r="G30" s="39"/>
      <c r="H30" s="42" t="str">
        <f>[5]ит.пр!H7</f>
        <v>Созыгашев В.Г.,Субочев В.В.</v>
      </c>
      <c r="I30" s="14"/>
      <c r="J30" s="33"/>
    </row>
    <row r="31" spans="1:16" ht="23.1" customHeight="1">
      <c r="A31" s="165"/>
      <c r="B31" s="78" t="s">
        <v>6</v>
      </c>
      <c r="C31" s="99" t="str">
        <f>[5]ит.пр!C8</f>
        <v>МАЛЕНЬКИХ Глеб Олегович</v>
      </c>
      <c r="D31" s="39" t="str">
        <f>[5]ит.пр!D8</f>
        <v>24.07.2007, 2р</v>
      </c>
      <c r="E31" s="39" t="str">
        <f>[5]ит.пр!E8</f>
        <v>СФО</v>
      </c>
      <c r="F31" s="39" t="str">
        <f>[5]ит.пр!F8</f>
        <v>Иркутская, Иркутск , МО</v>
      </c>
      <c r="G31" s="39"/>
      <c r="H31" s="42" t="str">
        <f>[5]ит.пр!H8</f>
        <v>Пенькович Н. С.</v>
      </c>
      <c r="I31" s="14"/>
      <c r="J31" s="33"/>
    </row>
    <row r="32" spans="1:16" ht="23.1" customHeight="1">
      <c r="A32" s="165"/>
      <c r="B32" s="78" t="s">
        <v>6</v>
      </c>
      <c r="C32" s="99" t="str">
        <f>[5]ит.пр!C9</f>
        <v>НОВОПАШИН Артем Анатольевич</v>
      </c>
      <c r="D32" s="39" t="str">
        <f>[5]ит.пр!D9</f>
        <v>08.10.2008, 2ю</v>
      </c>
      <c r="E32" s="39" t="str">
        <f>[5]ит.пр!E9</f>
        <v>СФО</v>
      </c>
      <c r="F32" s="39" t="str">
        <f>[5]ит.пр!F9</f>
        <v>Алтайский, Мамонтово, МО</v>
      </c>
      <c r="G32" s="39"/>
      <c r="H32" s="42" t="str">
        <f>[5]ит.пр!H9</f>
        <v>Гроо В.В.</v>
      </c>
      <c r="I32" s="32"/>
    </row>
    <row r="33" spans="1:10" ht="23.1" customHeight="1">
      <c r="A33" s="165"/>
      <c r="B33" s="78" t="s">
        <v>9</v>
      </c>
      <c r="C33" s="99" t="str">
        <f>[5]ит.пр!C10</f>
        <v>СЫСУЕВ Денис Олегович</v>
      </c>
      <c r="D33" s="39" t="str">
        <f>[5]ит.пр!D10</f>
        <v>23.10.2007, 2р</v>
      </c>
      <c r="E33" s="39" t="str">
        <f>[5]ит.пр!E10</f>
        <v>СФО</v>
      </c>
      <c r="F33" s="39" t="str">
        <f>[5]ит.пр!F10</f>
        <v>Кемеровская, Ленинск Кузнецкий, МО</v>
      </c>
      <c r="G33" s="39"/>
      <c r="H33" s="42" t="str">
        <f>[5]ит.пр!H10</f>
        <v>Бурматов С. Н</v>
      </c>
      <c r="I33" s="32"/>
    </row>
    <row r="34" spans="1:10" ht="23.1" customHeight="1" thickBot="1">
      <c r="A34" s="166"/>
      <c r="B34" s="79" t="s">
        <v>9</v>
      </c>
      <c r="C34" s="100" t="str">
        <f>[5]ит.пр!C11</f>
        <v>АРБАЕВ Амат Адарович</v>
      </c>
      <c r="D34" s="43" t="str">
        <f>[5]ит.пр!D11</f>
        <v>28.06.2008, 1р</v>
      </c>
      <c r="E34" s="43" t="str">
        <f>[5]ит.пр!E11</f>
        <v>СФО</v>
      </c>
      <c r="F34" s="43" t="str">
        <f>[5]ит.пр!F11</f>
        <v>Р.Алтай, Горно-Алтайск, ПР</v>
      </c>
      <c r="G34" s="43"/>
      <c r="H34" s="44" t="str">
        <f>[5]ит.пр!H11</f>
        <v>Чичинов.Р.Р</v>
      </c>
      <c r="I34" s="14"/>
    </row>
    <row r="35" spans="1:10" ht="9.9499999999999993" customHeight="1" thickBot="1">
      <c r="A35" s="30"/>
      <c r="B35" s="12"/>
      <c r="C35" s="15"/>
      <c r="D35" s="16"/>
      <c r="E35" s="16"/>
      <c r="F35" s="17"/>
      <c r="G35" s="17"/>
      <c r="H35" s="20"/>
      <c r="I35" s="32"/>
      <c r="J35" s="33"/>
    </row>
    <row r="36" spans="1:10" ht="23.1" customHeight="1">
      <c r="A36" s="167" t="s">
        <v>26</v>
      </c>
      <c r="B36" s="73" t="s">
        <v>4</v>
      </c>
      <c r="C36" s="98" t="str">
        <f>[6]ит.пр!C6</f>
        <v>РУБАН Кирилл Евгеньевич</v>
      </c>
      <c r="D36" s="40" t="str">
        <f>[6]ит.пр!D6</f>
        <v>09.09.2007, 1ю</v>
      </c>
      <c r="E36" s="40" t="str">
        <f>[6]ит.пр!E6</f>
        <v>СФО</v>
      </c>
      <c r="F36" s="40" t="str">
        <f>[6]ит.пр!F6</f>
        <v>Кемеровская, Прокопьевск , МС</v>
      </c>
      <c r="G36" s="40"/>
      <c r="H36" s="41" t="str">
        <f>[6]ит.пр!H6</f>
        <v>Носиков В.В</v>
      </c>
      <c r="I36" s="32"/>
      <c r="J36" s="33"/>
    </row>
    <row r="37" spans="1:10" ht="23.1" customHeight="1">
      <c r="A37" s="168"/>
      <c r="B37" s="78" t="s">
        <v>5</v>
      </c>
      <c r="C37" s="99" t="str">
        <f>[6]ит.пр!C7</f>
        <v>ФИЛИМОНОВ Илья Евгеньевич</v>
      </c>
      <c r="D37" s="39" t="str">
        <f>[6]ит.пр!D7</f>
        <v>26.01.2007, 2ю</v>
      </c>
      <c r="E37" s="39" t="str">
        <f>[6]ит.пр!E7</f>
        <v>СФО</v>
      </c>
      <c r="F37" s="39" t="str">
        <f>[6]ит.пр!F7</f>
        <v>Кемеровская, Прокопьевск , МС</v>
      </c>
      <c r="G37" s="39"/>
      <c r="H37" s="42" t="str">
        <f>[6]ит.пр!H7</f>
        <v>Курбатов В.С.</v>
      </c>
      <c r="I37" s="14"/>
      <c r="J37" s="33"/>
    </row>
    <row r="38" spans="1:10" ht="23.1" customHeight="1">
      <c r="A38" s="168"/>
      <c r="B38" s="78" t="s">
        <v>6</v>
      </c>
      <c r="C38" s="99" t="str">
        <f>[6]ит.пр!C8</f>
        <v>КИКТЕНКО Федор Александрович</v>
      </c>
      <c r="D38" s="39" t="str">
        <f>[6]ит.пр!D8</f>
        <v>14.01.2008, 1ю</v>
      </c>
      <c r="E38" s="39" t="str">
        <f>[6]ит.пр!E8</f>
        <v>СФО</v>
      </c>
      <c r="F38" s="39" t="str">
        <f>[6]ит.пр!F8</f>
        <v>Томская, Томск, МО</v>
      </c>
      <c r="G38" s="39"/>
      <c r="H38" s="42" t="str">
        <f>[6]ит.пр!H8</f>
        <v>Цсбс "Кристалл"</v>
      </c>
      <c r="I38" s="14"/>
      <c r="J38" s="33"/>
    </row>
    <row r="39" spans="1:10" ht="23.1" customHeight="1">
      <c r="A39" s="168"/>
      <c r="B39" s="78" t="s">
        <v>6</v>
      </c>
      <c r="C39" s="99" t="str">
        <f>[6]ит.пр!C9</f>
        <v>ПОПОВ Дмитрий Михайлович</v>
      </c>
      <c r="D39" s="39" t="str">
        <f>[6]ит.пр!D9</f>
        <v>21.02.2007, 1р</v>
      </c>
      <c r="E39" s="39" t="str">
        <f>[6]ит.пр!E9</f>
        <v>СФО</v>
      </c>
      <c r="F39" s="39" t="str">
        <f>[6]ит.пр!F9</f>
        <v>Новосибирская, р.п Сузун, МС</v>
      </c>
      <c r="G39" s="39"/>
      <c r="H39" s="42" t="str">
        <f>[6]ит.пр!H9</f>
        <v>Омельченко С.С</v>
      </c>
      <c r="I39" s="31" t="s">
        <v>10</v>
      </c>
    </row>
    <row r="40" spans="1:10" ht="23.1" customHeight="1">
      <c r="A40" s="168"/>
      <c r="B40" s="78" t="s">
        <v>9</v>
      </c>
      <c r="C40" s="99" t="str">
        <f>[6]ит.пр!C10</f>
        <v>МОРОЗОВ Артём Алексеевич</v>
      </c>
      <c r="D40" s="39" t="str">
        <f>[6]ит.пр!D10</f>
        <v>04.01.2007, 1ю</v>
      </c>
      <c r="E40" s="39" t="str">
        <f>[6]ит.пр!E10</f>
        <v>СФО</v>
      </c>
      <c r="F40" s="39" t="str">
        <f>[6]ит.пр!F10</f>
        <v>Алтайский, Благовещенка, МО</v>
      </c>
      <c r="G40" s="39"/>
      <c r="H40" s="42" t="str">
        <f>[6]ит.пр!H10</f>
        <v>Екименко А. В</v>
      </c>
      <c r="I40" s="32"/>
    </row>
    <row r="41" spans="1:10" ht="23.1" customHeight="1" thickBot="1">
      <c r="A41" s="169"/>
      <c r="B41" s="79" t="s">
        <v>9</v>
      </c>
      <c r="C41" s="100" t="str">
        <f>[6]ит.пр!C11</f>
        <v>БАРДИН Александр Михайлович</v>
      </c>
      <c r="D41" s="43" t="str">
        <f>[6]ит.пр!D11</f>
        <v>01.12.2007, 2ю</v>
      </c>
      <c r="E41" s="43" t="str">
        <f>[6]ит.пр!E11</f>
        <v>СФО</v>
      </c>
      <c r="F41" s="43" t="str">
        <f>[6]ит.пр!F11</f>
        <v>Омская, Омск, МО</v>
      </c>
      <c r="G41" s="43"/>
      <c r="H41" s="44" t="str">
        <f>[6]ит.пр!H11</f>
        <v>Паринов И.А.</v>
      </c>
      <c r="I41" s="14"/>
    </row>
    <row r="42" spans="1:10" ht="10.5" customHeight="1" thickBot="1">
      <c r="B42" s="46"/>
      <c r="C42" s="47"/>
      <c r="D42" s="47"/>
      <c r="E42" s="48"/>
      <c r="F42" s="47"/>
      <c r="G42" s="69"/>
      <c r="H42" s="49"/>
      <c r="I42" s="32"/>
      <c r="J42" s="33"/>
    </row>
    <row r="43" spans="1:10" ht="23.1" customHeight="1">
      <c r="A43" s="167" t="s">
        <v>64</v>
      </c>
      <c r="B43" s="73" t="s">
        <v>4</v>
      </c>
      <c r="C43" s="98" t="str">
        <f>[7]ит.пр!C6</f>
        <v>ЛАГУТКИН Сергей Александрович</v>
      </c>
      <c r="D43" s="40" t="str">
        <f>[7]ит.пр!D6</f>
        <v>18.09.2007, 1р</v>
      </c>
      <c r="E43" s="40" t="str">
        <f>[7]ит.пр!E6</f>
        <v>СФО</v>
      </c>
      <c r="F43" s="40" t="str">
        <f>[7]ит.пр!F6</f>
        <v>Новосибирская, Новосибирск , МО</v>
      </c>
      <c r="G43" s="40"/>
      <c r="H43" s="41" t="str">
        <f>[7]ит.пр!H6</f>
        <v>Мордвинов А. И.</v>
      </c>
      <c r="I43" s="32"/>
      <c r="J43" s="33"/>
    </row>
    <row r="44" spans="1:10" ht="23.1" customHeight="1">
      <c r="A44" s="168"/>
      <c r="B44" s="78" t="s">
        <v>5</v>
      </c>
      <c r="C44" s="99" t="str">
        <f>[7]ит.пр!C7</f>
        <v>ПЕТУХОВ Николай Александрович</v>
      </c>
      <c r="D44" s="39" t="str">
        <f>[7]ит.пр!D7</f>
        <v>25.01.2007, 1р</v>
      </c>
      <c r="E44" s="39" t="str">
        <f>[7]ит.пр!E7</f>
        <v>СФО</v>
      </c>
      <c r="F44" s="39" t="str">
        <f>[7]ит.пр!F7</f>
        <v>Красноярский, Ужур, МО</v>
      </c>
      <c r="G44" s="39"/>
      <c r="H44" s="42" t="str">
        <f>[7]ит.пр!H7</f>
        <v>Комлева И. С.</v>
      </c>
      <c r="I44" s="14"/>
      <c r="J44" s="33"/>
    </row>
    <row r="45" spans="1:10" ht="23.1" customHeight="1">
      <c r="A45" s="168"/>
      <c r="B45" s="78" t="s">
        <v>6</v>
      </c>
      <c r="C45" s="99" t="str">
        <f>[7]ит.пр!C8</f>
        <v>ПОПОВ Алексей Михайлович</v>
      </c>
      <c r="D45" s="39" t="str">
        <f>[7]ит.пр!D8</f>
        <v>21.02.2007, 1р</v>
      </c>
      <c r="E45" s="39" t="str">
        <f>[7]ит.пр!E8</f>
        <v>СФО</v>
      </c>
      <c r="F45" s="39" t="str">
        <f>[7]ит.пр!F8</f>
        <v>Новосибирская, р.п Сузун, МС</v>
      </c>
      <c r="G45" s="39"/>
      <c r="H45" s="42" t="str">
        <f>[7]ит.пр!H8</f>
        <v>Омельченко С.С</v>
      </c>
      <c r="I45" s="14"/>
      <c r="J45" s="33"/>
    </row>
    <row r="46" spans="1:10" ht="23.1" customHeight="1">
      <c r="A46" s="168"/>
      <c r="B46" s="78" t="s">
        <v>6</v>
      </c>
      <c r="C46" s="99" t="str">
        <f>[7]ит.пр!C9</f>
        <v>НАГАЙЦЕВ Никита Владимирович</v>
      </c>
      <c r="D46" s="39" t="str">
        <f>[7]ит.пр!D9</f>
        <v>22.06.2008, 1ю</v>
      </c>
      <c r="E46" s="39" t="str">
        <f>[7]ит.пр!E9</f>
        <v>СФО</v>
      </c>
      <c r="F46" s="39" t="str">
        <f>[7]ит.пр!F9</f>
        <v>Алтайский, Бийск, МС</v>
      </c>
      <c r="G46" s="39"/>
      <c r="H46" s="42" t="str">
        <f>[7]ит.пр!H9</f>
        <v>Евтушенко Д.Ю., Демьяненко С.А.</v>
      </c>
      <c r="I46" s="32"/>
    </row>
    <row r="47" spans="1:10" ht="23.1" customHeight="1">
      <c r="A47" s="168"/>
      <c r="B47" s="78" t="s">
        <v>9</v>
      </c>
      <c r="C47" s="99" t="str">
        <f>[7]ит.пр!C10</f>
        <v>ТЕМЕЕВ Эрчим Ренатович</v>
      </c>
      <c r="D47" s="39" t="str">
        <f>[7]ит.пр!D10</f>
        <v>24.09.2007, 2р</v>
      </c>
      <c r="E47" s="39" t="str">
        <f>[7]ит.пр!E10</f>
        <v>СФО</v>
      </c>
      <c r="F47" s="39" t="str">
        <f>[7]ит.пр!F10</f>
        <v>Р.Алтай, Село Онгудай, МО</v>
      </c>
      <c r="G47" s="39"/>
      <c r="H47" s="42" t="str">
        <f>[7]ит.пр!H10</f>
        <v>Очередяков Алаш Николаевич</v>
      </c>
      <c r="I47" s="32"/>
    </row>
    <row r="48" spans="1:10" ht="23.1" customHeight="1" thickBot="1">
      <c r="A48" s="169"/>
      <c r="B48" s="101" t="s">
        <v>9</v>
      </c>
      <c r="C48" s="100" t="str">
        <f>[7]ит.пр!C11</f>
        <v>НАМ Сергей Вячеславович</v>
      </c>
      <c r="D48" s="43" t="str">
        <f>[7]ит.пр!D11</f>
        <v>09.03.2007, 2ю</v>
      </c>
      <c r="E48" s="43" t="str">
        <f>[7]ит.пр!E11</f>
        <v>СФО</v>
      </c>
      <c r="F48" s="43" t="str">
        <f>[7]ит.пр!F11</f>
        <v>Новосибирская, Новосибирск, МО</v>
      </c>
      <c r="G48" s="43"/>
      <c r="H48" s="44" t="str">
        <f>[7]ит.пр!H11</f>
        <v>Ри А.Ч., Орлов А.А.</v>
      </c>
      <c r="I48" s="11"/>
    </row>
    <row r="49" spans="1:10" ht="11.25" customHeight="1" thickBot="1">
      <c r="B49" s="13"/>
      <c r="C49" s="9"/>
      <c r="D49" s="9"/>
      <c r="E49" s="25"/>
      <c r="F49" s="9"/>
      <c r="G49" s="68"/>
      <c r="H49" s="22"/>
      <c r="I49" s="32"/>
      <c r="J49" s="33"/>
    </row>
    <row r="50" spans="1:10" ht="23.1" customHeight="1">
      <c r="A50" s="164" t="s">
        <v>65</v>
      </c>
      <c r="B50" s="73" t="s">
        <v>4</v>
      </c>
      <c r="C50" s="98" t="str">
        <f>[8]ит.пр!C6</f>
        <v>АДЫКАЕВ Айдамир Михайлович</v>
      </c>
      <c r="D50" s="40" t="str">
        <f>[8]ит.пр!D6</f>
        <v>28.03.2007, 1ю</v>
      </c>
      <c r="E50" s="40" t="str">
        <f>[8]ит.пр!E6</f>
        <v>СФО</v>
      </c>
      <c r="F50" s="40" t="str">
        <f>[8]ит.пр!F6</f>
        <v>Р.Алтай, Улаганский район, МО</v>
      </c>
      <c r="G50" s="40"/>
      <c r="H50" s="41" t="str">
        <f>[8]ит.пр!H6</f>
        <v>Тадышев Ю.Н</v>
      </c>
      <c r="I50" s="32"/>
      <c r="J50" s="33"/>
    </row>
    <row r="51" spans="1:10" ht="23.1" customHeight="1">
      <c r="A51" s="165"/>
      <c r="B51" s="78" t="s">
        <v>5</v>
      </c>
      <c r="C51" s="99" t="str">
        <f>[8]ит.пр!C7</f>
        <v>ЦЫГАНКОВ Дмитрий Сергеевич</v>
      </c>
      <c r="D51" s="39" t="str">
        <f>[8]ит.пр!D7</f>
        <v>11.05.2008, 2р</v>
      </c>
      <c r="E51" s="39" t="str">
        <f>[8]ит.пр!E7</f>
        <v>СФО</v>
      </c>
      <c r="F51" s="39" t="str">
        <f>[8]ит.пр!F7</f>
        <v>Кемеровская, Кемерово, МО</v>
      </c>
      <c r="G51" s="39"/>
      <c r="H51" s="42" t="str">
        <f>[8]ит.пр!H7</f>
        <v>Ильин А.В., Сатбаев Т.Е.</v>
      </c>
      <c r="I51" s="14"/>
      <c r="J51" s="33"/>
    </row>
    <row r="52" spans="1:10" ht="23.1" customHeight="1">
      <c r="A52" s="165"/>
      <c r="B52" s="78" t="s">
        <v>6</v>
      </c>
      <c r="C52" s="99" t="str">
        <f>[8]ит.пр!C8</f>
        <v>ПАЛЬЧИКОВ Павел Сергеевич</v>
      </c>
      <c r="D52" s="39" t="str">
        <f>[8]ит.пр!D8</f>
        <v>22.05.2007, 1р</v>
      </c>
      <c r="E52" s="39" t="str">
        <f>[8]ит.пр!E8</f>
        <v>СФО</v>
      </c>
      <c r="F52" s="39" t="str">
        <f>[8]ит.пр!F8</f>
        <v>Новосибирская, Новосибирск, МО</v>
      </c>
      <c r="G52" s="39"/>
      <c r="H52" s="42" t="str">
        <f>[8]ит.пр!H8</f>
        <v>Мордвинов. А.И.</v>
      </c>
      <c r="I52" s="14"/>
      <c r="J52" s="33"/>
    </row>
    <row r="53" spans="1:10" ht="23.1" customHeight="1">
      <c r="A53" s="165"/>
      <c r="B53" s="78" t="s">
        <v>6</v>
      </c>
      <c r="C53" s="99" t="str">
        <f>[8]ит.пр!C9</f>
        <v>МАТВЕЕВ Дмитрий Михайлович</v>
      </c>
      <c r="D53" s="39" t="str">
        <f>[8]ит.пр!D9</f>
        <v>07.07.2008, 1ю</v>
      </c>
      <c r="E53" s="39" t="str">
        <f>[8]ит.пр!E9</f>
        <v>СФО</v>
      </c>
      <c r="F53" s="39" t="str">
        <f>[8]ит.пр!F9</f>
        <v>Новосибирская, Новосибирск , МС</v>
      </c>
      <c r="G53" s="39"/>
      <c r="H53" s="42" t="str">
        <f>[8]ит.пр!H9</f>
        <v>Новак А.В.</v>
      </c>
      <c r="I53" s="32"/>
    </row>
    <row r="54" spans="1:10" ht="23.1" customHeight="1">
      <c r="A54" s="165"/>
      <c r="B54" s="78" t="s">
        <v>9</v>
      </c>
      <c r="C54" s="99" t="str">
        <f>[8]ит.пр!C10</f>
        <v>ТЕРЕНТЬЕВ Даниил Дмитриевич</v>
      </c>
      <c r="D54" s="39" t="str">
        <f>[8]ит.пр!D10</f>
        <v>26.12.2007, 1ю</v>
      </c>
      <c r="E54" s="39" t="str">
        <f>[8]ит.пр!E10</f>
        <v>СФО</v>
      </c>
      <c r="F54" s="39" t="str">
        <f>[8]ит.пр!F10</f>
        <v>Алтайский, Зональный район , МО</v>
      </c>
      <c r="G54" s="39"/>
      <c r="H54" s="42" t="str">
        <f>[8]ит.пр!H10</f>
        <v>Шуликов Е.С.</v>
      </c>
      <c r="I54" s="32"/>
    </row>
    <row r="55" spans="1:10" ht="23.1" customHeight="1" thickBot="1">
      <c r="A55" s="166"/>
      <c r="B55" s="79" t="s">
        <v>9</v>
      </c>
      <c r="C55" s="100" t="str">
        <f>[8]ит.пр!C11</f>
        <v>ЦЕПЕНОК Иван Андреевич</v>
      </c>
      <c r="D55" s="43" t="str">
        <f>[8]ит.пр!D11</f>
        <v>15.03.2007, 3ю</v>
      </c>
      <c r="E55" s="43" t="str">
        <f>[8]ит.пр!E11</f>
        <v>СФО</v>
      </c>
      <c r="F55" s="43" t="str">
        <f>[8]ит.пр!F11</f>
        <v>Алтайский, Мамонтово, МО</v>
      </c>
      <c r="G55" s="43"/>
      <c r="H55" s="44" t="str">
        <f>[8]ит.пр!H11</f>
        <v>Гроо В.В.</v>
      </c>
      <c r="I55" s="11"/>
    </row>
    <row r="56" spans="1:10" ht="12.75" customHeight="1" thickBot="1">
      <c r="B56" s="46"/>
      <c r="C56" s="47"/>
      <c r="D56" s="47"/>
      <c r="E56" s="48"/>
      <c r="F56" s="47"/>
      <c r="G56" s="69"/>
      <c r="H56" s="49"/>
      <c r="I56" s="32"/>
      <c r="J56" s="33"/>
    </row>
    <row r="57" spans="1:10" ht="23.1" customHeight="1">
      <c r="A57" s="164" t="s">
        <v>66</v>
      </c>
      <c r="B57" s="73" t="s">
        <v>4</v>
      </c>
      <c r="C57" s="98" t="str">
        <f>[9]ит.пр!C6</f>
        <v>БУРМИСТРОВ Иван Сергеевич</v>
      </c>
      <c r="D57" s="40" t="str">
        <f>[9]ит.пр!D6</f>
        <v>07.06.2007, 1р</v>
      </c>
      <c r="E57" s="40" t="str">
        <f>[9]ит.пр!E6</f>
        <v>СФО</v>
      </c>
      <c r="F57" s="40" t="str">
        <f>[9]ит.пр!F6</f>
        <v>Новосибирская, Новосибирск, МО</v>
      </c>
      <c r="G57" s="40"/>
      <c r="H57" s="41" t="str">
        <f>[9]ит.пр!H6</f>
        <v>Мордвинов А.И</v>
      </c>
      <c r="I57" s="32"/>
      <c r="J57" s="33"/>
    </row>
    <row r="58" spans="1:10" ht="23.1" customHeight="1">
      <c r="A58" s="165"/>
      <c r="B58" s="78" t="s">
        <v>5</v>
      </c>
      <c r="C58" s="99" t="str">
        <f>[9]ит.пр!C7</f>
        <v>ЛИСИЦА Кирилл Станиславович</v>
      </c>
      <c r="D58" s="39" t="str">
        <f>[9]ит.пр!D7</f>
        <v>29.06.2007, 2р</v>
      </c>
      <c r="E58" s="39" t="str">
        <f>[9]ит.пр!E7</f>
        <v>СФО</v>
      </c>
      <c r="F58" s="39" t="str">
        <f>[9]ит.пр!F7</f>
        <v>Кемеровская, Кемерово, МО</v>
      </c>
      <c r="G58" s="39"/>
      <c r="H58" s="42" t="str">
        <f>[9]ит.пр!H7</f>
        <v>Ильин А.В., Сатбаев Т.Е.</v>
      </c>
      <c r="I58" s="14"/>
      <c r="J58" s="33"/>
    </row>
    <row r="59" spans="1:10" ht="23.1" customHeight="1">
      <c r="A59" s="165"/>
      <c r="B59" s="78" t="s">
        <v>6</v>
      </c>
      <c r="C59" s="99" t="str">
        <f>[9]ит.пр!C8</f>
        <v>БАРБАКОВ Даниил Анатольевич</v>
      </c>
      <c r="D59" s="39" t="str">
        <f>[9]ит.пр!D8</f>
        <v>29.07.2007, 1р</v>
      </c>
      <c r="E59" s="39" t="str">
        <f>[9]ит.пр!E8</f>
        <v>СФО</v>
      </c>
      <c r="F59" s="39" t="str">
        <f>[9]ит.пр!F8</f>
        <v>Красноярский, Ужур, МО</v>
      </c>
      <c r="G59" s="39"/>
      <c r="H59" s="42" t="str">
        <f>[9]ит.пр!H8</f>
        <v>Комлева И. С.</v>
      </c>
      <c r="I59" s="14"/>
      <c r="J59" s="33"/>
    </row>
    <row r="60" spans="1:10" ht="23.1" customHeight="1">
      <c r="A60" s="165"/>
      <c r="B60" s="78" t="s">
        <v>6</v>
      </c>
      <c r="C60" s="99" t="str">
        <f>[9]ит.пр!C9</f>
        <v>ЮРИН Марк Евгеньевич</v>
      </c>
      <c r="D60" s="39" t="str">
        <f>[9]ит.пр!D9</f>
        <v>27.05.2008, 1ю</v>
      </c>
      <c r="E60" s="39" t="str">
        <f>[9]ит.пр!E9</f>
        <v>СФО</v>
      </c>
      <c r="F60" s="39" t="str">
        <f>[9]ит.пр!F9</f>
        <v>Алтайский, Бийск, МС</v>
      </c>
      <c r="G60" s="39"/>
      <c r="H60" s="42" t="str">
        <f>[9]ит.пр!H9</f>
        <v>Евтушенко Д.Ю., Демьяненко С.А.</v>
      </c>
      <c r="I60" s="32"/>
    </row>
    <row r="61" spans="1:10" ht="23.1" customHeight="1">
      <c r="A61" s="165"/>
      <c r="B61" s="78" t="s">
        <v>9</v>
      </c>
      <c r="C61" s="99" t="str">
        <f>[9]ит.пр!C10</f>
        <v>КОВАЛЕВ Александр Евгеньевич</v>
      </c>
      <c r="D61" s="39" t="str">
        <f>[9]ит.пр!D10</f>
        <v>15.01.2008, 1р</v>
      </c>
      <c r="E61" s="39" t="str">
        <f>[9]ит.пр!E10</f>
        <v>СФО</v>
      </c>
      <c r="F61" s="39" t="str">
        <f>[9]ит.пр!F10</f>
        <v>Новосибирская, Новосибирск , МО</v>
      </c>
      <c r="G61" s="39"/>
      <c r="H61" s="42" t="str">
        <f>[9]ит.пр!H10</f>
        <v>Новак А.В.</v>
      </c>
      <c r="I61" s="32"/>
    </row>
    <row r="62" spans="1:10" ht="23.1" customHeight="1" thickBot="1">
      <c r="A62" s="166"/>
      <c r="B62" s="79" t="s">
        <v>9</v>
      </c>
      <c r="C62" s="100" t="str">
        <f>[9]ит.пр!C11</f>
        <v>САВОСТИН Владислав Евгеньевич</v>
      </c>
      <c r="D62" s="43" t="str">
        <f>[9]ит.пр!D11</f>
        <v>11.04.2007, 1ю</v>
      </c>
      <c r="E62" s="43" t="str">
        <f>[9]ит.пр!E11</f>
        <v>СФО</v>
      </c>
      <c r="F62" s="43" t="str">
        <f>[9]ит.пр!F11</f>
        <v>Алтайский, Благовещенка, МО</v>
      </c>
      <c r="G62" s="43"/>
      <c r="H62" s="44" t="str">
        <f>[9]ит.пр!H11</f>
        <v>Екименко А.В.</v>
      </c>
      <c r="I62" s="11"/>
    </row>
    <row r="63" spans="1:10" ht="12" customHeight="1" thickBot="1">
      <c r="B63" s="13"/>
      <c r="C63" s="9"/>
      <c r="D63" s="9"/>
      <c r="E63" s="25"/>
      <c r="F63" s="9"/>
      <c r="G63" s="68"/>
      <c r="H63" s="22"/>
      <c r="I63" s="32"/>
      <c r="J63" s="33"/>
    </row>
    <row r="64" spans="1:10" ht="23.1" customHeight="1">
      <c r="A64" s="167" t="s">
        <v>67</v>
      </c>
      <c r="B64" s="73" t="s">
        <v>4</v>
      </c>
      <c r="C64" s="98" t="str">
        <f>[10]ит.пр!C6</f>
        <v>КНИГА Михаил Иванович</v>
      </c>
      <c r="D64" s="40" t="str">
        <f>[10]ит.пр!D6</f>
        <v>30.03.2007, 1ю</v>
      </c>
      <c r="E64" s="40" t="str">
        <f>[10]ит.пр!E6</f>
        <v>СФО</v>
      </c>
      <c r="F64" s="40" t="str">
        <f>[10]ит.пр!F6</f>
        <v>Кемеровская, Шерегеш, МС</v>
      </c>
      <c r="G64" s="40"/>
      <c r="H64" s="41" t="str">
        <f>[10]ит.пр!H6</f>
        <v>Созыгашев В.В. Субочев В.В</v>
      </c>
      <c r="I64" s="32"/>
      <c r="J64" s="33"/>
    </row>
    <row r="65" spans="1:10" ht="23.1" customHeight="1">
      <c r="A65" s="168"/>
      <c r="B65" s="78" t="s">
        <v>5</v>
      </c>
      <c r="C65" s="99" t="str">
        <f>[10]ит.пр!C7</f>
        <v>БЕРЕЗИКОВ Павел Сергеевич</v>
      </c>
      <c r="D65" s="39" t="str">
        <f>[10]ит.пр!D7</f>
        <v>14.03.2007, 1ю</v>
      </c>
      <c r="E65" s="39" t="str">
        <f>[10]ит.пр!E7</f>
        <v>СФО</v>
      </c>
      <c r="F65" s="39" t="str">
        <f>[10]ит.пр!F7</f>
        <v>Алтайский, Бийск, МС</v>
      </c>
      <c r="G65" s="39"/>
      <c r="H65" s="42" t="str">
        <f>[10]ит.пр!H7</f>
        <v>Озорин С.А. Кайгородов О.С</v>
      </c>
      <c r="I65" s="14"/>
      <c r="J65" s="33"/>
    </row>
    <row r="66" spans="1:10" ht="23.1" customHeight="1">
      <c r="A66" s="168"/>
      <c r="B66" s="78" t="s">
        <v>6</v>
      </c>
      <c r="C66" s="99" t="str">
        <f>[10]ит.пр!C8</f>
        <v>БОРИСОВ Петр Сергеевич</v>
      </c>
      <c r="D66" s="39" t="str">
        <f>[10]ит.пр!D8</f>
        <v>24.01.2007, 2ю</v>
      </c>
      <c r="E66" s="39" t="str">
        <f>[10]ит.пр!E8</f>
        <v>СФО</v>
      </c>
      <c r="F66" s="39" t="str">
        <f>[10]ит.пр!F8</f>
        <v>Омская, Омск , МО</v>
      </c>
      <c r="G66" s="39"/>
      <c r="H66" s="42" t="str">
        <f>[10]ит.пр!H8</f>
        <v>Генералова В.Е.</v>
      </c>
      <c r="I66" s="14"/>
      <c r="J66" s="33"/>
    </row>
    <row r="67" spans="1:10" ht="23.1" customHeight="1">
      <c r="A67" s="168"/>
      <c r="B67" s="78" t="s">
        <v>6</v>
      </c>
      <c r="C67" s="99" t="str">
        <f>[10]ит.пр!C9</f>
        <v>СТЕПАНОВ Всеволод Дмитриевич</v>
      </c>
      <c r="D67" s="39" t="str">
        <f>[10]ит.пр!D9</f>
        <v>07.03.2007, 1ю</v>
      </c>
      <c r="E67" s="39" t="str">
        <f>[10]ит.пр!E9</f>
        <v>СФО</v>
      </c>
      <c r="F67" s="39" t="str">
        <f>[10]ит.пр!F9</f>
        <v>Новосибирская, Новосибирск , МС</v>
      </c>
      <c r="G67" s="39"/>
      <c r="H67" s="42" t="str">
        <f>[10]ит.пр!H9</f>
        <v>Новак А.В.</v>
      </c>
      <c r="I67" s="32"/>
    </row>
    <row r="68" spans="1:10" ht="23.1" customHeight="1">
      <c r="A68" s="168"/>
      <c r="B68" s="78" t="s">
        <v>9</v>
      </c>
      <c r="C68" s="99" t="str">
        <f>[10]ит.пр!C10</f>
        <v>ШАНУЛИН Максим Мергеевич</v>
      </c>
      <c r="D68" s="39" t="str">
        <f>[10]ит.пр!D10</f>
        <v>08.06.2007, 2ю</v>
      </c>
      <c r="E68" s="39" t="str">
        <f>[10]ит.пр!E10</f>
        <v>СФО</v>
      </c>
      <c r="F68" s="39" t="str">
        <f>[10]ит.пр!F10</f>
        <v>Алтайский, Бийск, МС</v>
      </c>
      <c r="G68" s="39"/>
      <c r="H68" s="42" t="str">
        <f>[10]ит.пр!H10</f>
        <v>Первов В.И.</v>
      </c>
      <c r="I68" s="32"/>
    </row>
    <row r="69" spans="1:10" ht="25.5" customHeight="1" thickBot="1">
      <c r="A69" s="169"/>
      <c r="B69" s="79" t="s">
        <v>9</v>
      </c>
      <c r="C69" s="100" t="str">
        <f>[10]ит.пр!C11</f>
        <v>БОГОСЛАВСКИЙ Сергей Александрович</v>
      </c>
      <c r="D69" s="43" t="str">
        <f>[10]ит.пр!D11</f>
        <v>31.03.2007, 3р</v>
      </c>
      <c r="E69" s="43" t="str">
        <f>[10]ит.пр!E11</f>
        <v>СФО</v>
      </c>
      <c r="F69" s="43" t="str">
        <f>[10]ит.пр!F11</f>
        <v>Кемеровская, Прокопьевск , МС</v>
      </c>
      <c r="G69" s="43"/>
      <c r="H69" s="44" t="str">
        <f>[10]ит.пр!H11</f>
        <v>Курбатов В.с</v>
      </c>
      <c r="I69" s="11"/>
    </row>
    <row r="70" spans="1:10" ht="11.25" customHeight="1" thickBot="1">
      <c r="A70" s="1"/>
      <c r="B70" s="45"/>
      <c r="C70" s="10"/>
      <c r="D70" s="10"/>
      <c r="E70" s="26"/>
      <c r="F70" s="10"/>
      <c r="G70" s="70"/>
      <c r="H70" s="21"/>
      <c r="I70" s="32"/>
      <c r="J70" s="33"/>
    </row>
    <row r="71" spans="1:10" ht="23.1" customHeight="1">
      <c r="A71" s="164" t="s">
        <v>68</v>
      </c>
      <c r="B71" s="73" t="s">
        <v>4</v>
      </c>
      <c r="C71" s="97" t="str">
        <f>[11]ит.пр!C6</f>
        <v>МУХАЧЕВ Максим Алексеевич</v>
      </c>
      <c r="D71" s="51" t="str">
        <f>[11]ит.пр!D6</f>
        <v>19.06.2007, 2ю</v>
      </c>
      <c r="E71" s="51" t="str">
        <f>[11]ит.пр!E6</f>
        <v>СФО</v>
      </c>
      <c r="F71" s="51" t="str">
        <f>[11]ит.пр!F6</f>
        <v>Алтайский, Бийск, МС</v>
      </c>
      <c r="G71" s="51"/>
      <c r="H71" s="52" t="str">
        <f>[11]ит.пр!H6</f>
        <v>Кайгородов О.С Гаврилов В.В.</v>
      </c>
      <c r="I71" s="32"/>
      <c r="J71" s="33"/>
    </row>
    <row r="72" spans="1:10" ht="23.1" customHeight="1">
      <c r="A72" s="165"/>
      <c r="B72" s="78" t="s">
        <v>5</v>
      </c>
      <c r="C72" s="102" t="str">
        <f>[11]ит.пр!C7</f>
        <v>БЛАДУРИН Дмитрий Александрович</v>
      </c>
      <c r="D72" s="103" t="str">
        <f>[11]ит.пр!D7</f>
        <v>19.07.2008, 1ю</v>
      </c>
      <c r="E72" s="103" t="str">
        <f>[11]ит.пр!E7</f>
        <v>СФО</v>
      </c>
      <c r="F72" s="103" t="str">
        <f>[11]ит.пр!F7</f>
        <v>Новосибирская, р.п.Сузун, МС</v>
      </c>
      <c r="G72" s="103"/>
      <c r="H72" s="104" t="str">
        <f>[11]ит.пр!H7</f>
        <v>Омельченко С.С</v>
      </c>
      <c r="I72" s="14"/>
      <c r="J72" s="33"/>
    </row>
    <row r="73" spans="1:10" ht="23.1" customHeight="1">
      <c r="A73" s="165"/>
      <c r="B73" s="78" t="s">
        <v>6</v>
      </c>
      <c r="C73" s="102" t="str">
        <f>[11]ит.пр!C8</f>
        <v>БЕЛАН Владимир Викторович</v>
      </c>
      <c r="D73" s="103" t="str">
        <f>[11]ит.пр!D8</f>
        <v>13.01.0008, 2ю</v>
      </c>
      <c r="E73" s="103" t="str">
        <f>[11]ит.пр!E8</f>
        <v>СФО</v>
      </c>
      <c r="F73" s="103" t="str">
        <f>[11]ит.пр!F8</f>
        <v>Алтайский, Шипуново , МС</v>
      </c>
      <c r="G73" s="103"/>
      <c r="H73" s="104" t="str">
        <f>[11]ит.пр!H8</f>
        <v>Куликов В. М.</v>
      </c>
      <c r="I73" s="14"/>
      <c r="J73" s="33"/>
    </row>
    <row r="74" spans="1:10" ht="23.1" customHeight="1">
      <c r="A74" s="165"/>
      <c r="B74" s="78" t="s">
        <v>6</v>
      </c>
      <c r="C74" s="102" t="str">
        <f>[11]ит.пр!C9</f>
        <v>ГОРБУНОВ Эдуард Степанович</v>
      </c>
      <c r="D74" s="103" t="str">
        <f>[11]ит.пр!D9</f>
        <v>15.10.2008, 3ю</v>
      </c>
      <c r="E74" s="103" t="str">
        <f>[11]ит.пр!E9</f>
        <v>СФО</v>
      </c>
      <c r="F74" s="103" t="str">
        <f>[11]ит.пр!F9</f>
        <v>Красноярский, Сосновоборск , МС</v>
      </c>
      <c r="G74" s="103"/>
      <c r="H74" s="104" t="str">
        <f>[11]ит.пр!H9</f>
        <v>Филатов Е.К</v>
      </c>
      <c r="I74" s="32"/>
    </row>
    <row r="75" spans="1:10" ht="23.1" customHeight="1">
      <c r="A75" s="165"/>
      <c r="B75" s="78" t="s">
        <v>9</v>
      </c>
      <c r="C75" s="102" t="str">
        <f>[11]ит.пр!C10</f>
        <v>ОСИПОВ Алексей Андреевич</v>
      </c>
      <c r="D75" s="103" t="str">
        <f>[11]ит.пр!D10</f>
        <v>24.03.2007, 3ю</v>
      </c>
      <c r="E75" s="103" t="str">
        <f>[11]ит.пр!E10</f>
        <v>СФО</v>
      </c>
      <c r="F75" s="103" t="str">
        <f>[11]ит.пр!F10</f>
        <v>Алтайский, Барнаул , СС</v>
      </c>
      <c r="G75" s="103"/>
      <c r="H75" s="104" t="str">
        <f>[11]ит.пр!H10</f>
        <v>Захаров А. В, Пушилина Ю.С</v>
      </c>
      <c r="I75" s="32"/>
    </row>
    <row r="76" spans="1:10" ht="23.1" customHeight="1" thickBot="1">
      <c r="A76" s="166"/>
      <c r="B76" s="79" t="s">
        <v>9</v>
      </c>
      <c r="C76" s="105" t="str">
        <f>[11]ит.пр!C11</f>
        <v>ПОПРАВКИН Никита Вячеславович</v>
      </c>
      <c r="D76" s="53" t="str">
        <f>[11]ит.пр!D11</f>
        <v>27.08.2007, 1ю</v>
      </c>
      <c r="E76" s="53" t="str">
        <f>[11]ит.пр!E11</f>
        <v>СФО</v>
      </c>
      <c r="F76" s="53" t="str">
        <f>[11]ит.пр!F11</f>
        <v>Алтайский, Бийск, МС</v>
      </c>
      <c r="G76" s="53"/>
      <c r="H76" s="54" t="str">
        <f>[11]ит.пр!H11</f>
        <v>Евтушенко Д.Ю., Демьяненко С.А.</v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50">
        <v>0</v>
      </c>
      <c r="J77" s="33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50">
        <v>0</v>
      </c>
      <c r="J78" s="33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'1стр'!F55</f>
        <v>В.В. Гаврилов</v>
      </c>
      <c r="G79" s="24"/>
      <c r="H79" s="6"/>
      <c r="I79" s="14"/>
      <c r="J79" s="33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/Бийск/</v>
      </c>
      <c r="G80" s="23"/>
      <c r="H80" s="7"/>
      <c r="I80" s="14"/>
      <c r="J80" s="33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П.В. Шалюта</v>
      </c>
      <c r="G81" s="24"/>
      <c r="H81" s="6"/>
      <c r="I81" s="32"/>
    </row>
    <row r="82" spans="1:19" ht="23.1" customHeight="1">
      <c r="C82" s="1"/>
      <c r="F82" t="str">
        <f>[1]реквизиты!$G$9</f>
        <v>/ Бийск /</v>
      </c>
      <c r="H82" s="7"/>
      <c r="I82" s="32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8</v>
      </c>
    </row>
  </sheetData>
  <mergeCells count="32">
    <mergeCell ref="I18:I19"/>
    <mergeCell ref="A1:I1"/>
    <mergeCell ref="A2:I2"/>
    <mergeCell ref="A3:I3"/>
    <mergeCell ref="A4:I4"/>
    <mergeCell ref="H6:H7"/>
    <mergeCell ref="I6:I7"/>
    <mergeCell ref="I8:I9"/>
    <mergeCell ref="I12:I13"/>
    <mergeCell ref="I10:I11"/>
    <mergeCell ref="A22:A27"/>
    <mergeCell ref="A29:A34"/>
    <mergeCell ref="A15:A20"/>
    <mergeCell ref="B6:B7"/>
    <mergeCell ref="D6:D7"/>
    <mergeCell ref="C6:C7"/>
    <mergeCell ref="A8:A13"/>
    <mergeCell ref="A36:A41"/>
    <mergeCell ref="A71:A76"/>
    <mergeCell ref="A50:A55"/>
    <mergeCell ref="A57:A62"/>
    <mergeCell ref="A64:A69"/>
    <mergeCell ref="A43:A48"/>
    <mergeCell ref="J14:J15"/>
    <mergeCell ref="A5:I5"/>
    <mergeCell ref="G6:G7"/>
    <mergeCell ref="J8:J9"/>
    <mergeCell ref="J10:J11"/>
    <mergeCell ref="J12:J13"/>
    <mergeCell ref="F6:F7"/>
    <mergeCell ref="E6:E7"/>
    <mergeCell ref="A6:A7"/>
  </mergeCells>
  <phoneticPr fontId="0" type="noConversion"/>
  <conditionalFormatting sqref="G21 G28 G70 G35 G42 G49 G56 G63">
    <cfRule type="cellIs" dxfId="1" priority="2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ignoredErrors>
    <ignoredError sqref="B8:B13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abSelected="1" zoomScaleNormal="100" workbookViewId="0">
      <selection activeCell="H82" sqref="A1:I82"/>
    </sheetView>
  </sheetViews>
  <sheetFormatPr defaultRowHeight="12.75"/>
  <cols>
    <col min="1" max="1" width="6.85546875" customWidth="1"/>
    <col min="2" max="2" width="6.7109375" customWidth="1"/>
    <col min="3" max="3" width="21.85546875" customWidth="1"/>
    <col min="4" max="4" width="13.85546875" customWidth="1"/>
    <col min="5" max="5" width="8.140625" style="29" customWidth="1"/>
    <col min="6" max="6" width="17.7109375" customWidth="1"/>
    <col min="7" max="7" width="8" customWidth="1"/>
    <col min="8" max="8" width="20" customWidth="1"/>
    <col min="9" max="9" width="0.140625" customWidth="1"/>
  </cols>
  <sheetData>
    <row r="1" spans="1:10" ht="21" customHeight="1">
      <c r="A1" s="125" t="s">
        <v>7</v>
      </c>
      <c r="B1" s="125"/>
      <c r="C1" s="125"/>
      <c r="D1" s="125"/>
      <c r="E1" s="125"/>
      <c r="F1" s="125"/>
      <c r="G1" s="125"/>
      <c r="H1" s="125"/>
      <c r="I1" s="125"/>
    </row>
    <row r="2" spans="1:10" ht="17.25" customHeight="1">
      <c r="A2" s="126" t="s">
        <v>70</v>
      </c>
      <c r="B2" s="126"/>
      <c r="C2" s="126"/>
      <c r="D2" s="126"/>
      <c r="E2" s="126"/>
      <c r="F2" s="126"/>
      <c r="G2" s="126"/>
      <c r="H2" s="126"/>
      <c r="I2" s="126"/>
    </row>
    <row r="3" spans="1:10" ht="57.75" customHeight="1">
      <c r="A3" s="176" t="str">
        <f>'1стр'!A3:I3</f>
        <v>Межрегиональные соревнования по самбо среди юношей и девушек 12-14 лет, посвященные памяти первого бийчанина - победителя спартакиады школьников России Руслана Абдулаева</v>
      </c>
      <c r="B3" s="176"/>
      <c r="C3" s="176"/>
      <c r="D3" s="176"/>
      <c r="E3" s="176"/>
      <c r="F3" s="176"/>
      <c r="G3" s="176"/>
      <c r="H3" s="176"/>
      <c r="I3" s="176"/>
    </row>
    <row r="4" spans="1:10" ht="16.5" customHeight="1" thickBot="1">
      <c r="A4" s="126" t="str">
        <f>'1стр'!A4:I4</f>
        <v>08-10 октября 2021г.                                              г.Бийск</v>
      </c>
      <c r="B4" s="126"/>
      <c r="C4" s="126"/>
      <c r="D4" s="126"/>
      <c r="E4" s="126"/>
      <c r="F4" s="126"/>
      <c r="G4" s="126"/>
      <c r="H4" s="126"/>
      <c r="I4" s="126"/>
    </row>
    <row r="5" spans="1:10" ht="3.75" hidden="1" customHeight="1" thickBot="1">
      <c r="A5" s="126"/>
      <c r="B5" s="126"/>
      <c r="C5" s="126"/>
      <c r="D5" s="126"/>
      <c r="E5" s="126"/>
      <c r="F5" s="126"/>
      <c r="G5" s="126"/>
      <c r="H5" s="126"/>
      <c r="I5" s="126"/>
    </row>
    <row r="6" spans="1:10" ht="11.1" customHeight="1">
      <c r="A6" s="178" t="s">
        <v>24</v>
      </c>
      <c r="B6" s="144" t="s">
        <v>0</v>
      </c>
      <c r="C6" s="146" t="s">
        <v>1</v>
      </c>
      <c r="D6" s="146" t="s">
        <v>2</v>
      </c>
      <c r="E6" s="146" t="s">
        <v>11</v>
      </c>
      <c r="F6" s="146" t="s">
        <v>12</v>
      </c>
      <c r="G6" s="128" t="s">
        <v>23</v>
      </c>
      <c r="H6" s="130" t="s">
        <v>3</v>
      </c>
      <c r="I6" s="132"/>
    </row>
    <row r="7" spans="1:10" ht="13.5" customHeight="1" thickBot="1">
      <c r="A7" s="179"/>
      <c r="B7" s="145"/>
      <c r="C7" s="147"/>
      <c r="D7" s="147"/>
      <c r="E7" s="147"/>
      <c r="F7" s="147"/>
      <c r="G7" s="129"/>
      <c r="H7" s="131"/>
      <c r="I7" s="132"/>
    </row>
    <row r="8" spans="1:10" ht="23.1" customHeight="1" thickBot="1">
      <c r="A8" s="167" t="s">
        <v>71</v>
      </c>
      <c r="B8" s="116" t="s">
        <v>4</v>
      </c>
      <c r="C8" s="98" t="str">
        <f>[12]ит.пр!C6</f>
        <v>КЛИМОШЕНКО Мария Владимировна</v>
      </c>
      <c r="D8" s="118" t="str">
        <f>[12]ит.пр!D6</f>
        <v>05.06.2008, 1ю</v>
      </c>
      <c r="E8" s="118" t="str">
        <f>[12]ит.пр!E6</f>
        <v>СФО</v>
      </c>
      <c r="F8" s="118" t="str">
        <f>[12]ит.пр!F6</f>
        <v>Алтайский, Мамонтово, МО</v>
      </c>
      <c r="G8" s="118"/>
      <c r="H8" s="119" t="str">
        <f>[12]ит.пр!H6</f>
        <v>Гроо В.В.</v>
      </c>
      <c r="I8" s="148"/>
      <c r="J8" s="149"/>
    </row>
    <row r="9" spans="1:10" ht="23.1" customHeight="1" thickBot="1">
      <c r="A9" s="168"/>
      <c r="B9" s="117" t="s">
        <v>5</v>
      </c>
      <c r="C9" s="98" t="str">
        <f>[12]ит.пр!C7</f>
        <v>ТЕРМИШЕВА Асель Оскаровна</v>
      </c>
      <c r="D9" s="118" t="str">
        <f>[12]ит.пр!D7</f>
        <v>11.07.2007, 1ю</v>
      </c>
      <c r="E9" s="118" t="str">
        <f>[12]ит.пр!E7</f>
        <v>СФО</v>
      </c>
      <c r="F9" s="118" t="str">
        <f>[12]ит.пр!F7</f>
        <v>Р.Алтай, С. Онгудай , МО</v>
      </c>
      <c r="G9" s="118"/>
      <c r="H9" s="119" t="str">
        <f>[12]ит.пр!H7</f>
        <v>Чийбунова Т. С.</v>
      </c>
      <c r="I9" s="148"/>
      <c r="J9" s="149"/>
    </row>
    <row r="10" spans="1:10" ht="23.1" customHeight="1" thickBot="1">
      <c r="A10" s="168"/>
      <c r="B10" s="78" t="s">
        <v>6</v>
      </c>
      <c r="C10" s="98" t="str">
        <f>[12]ит.пр!C8</f>
        <v>КРУТОВА Екатерина Алексеевна</v>
      </c>
      <c r="D10" s="118" t="str">
        <f>[12]ит.пр!D8</f>
        <v>15.04.2008, 3ю</v>
      </c>
      <c r="E10" s="118" t="str">
        <f>[12]ит.пр!E8</f>
        <v>СФО</v>
      </c>
      <c r="F10" s="118" t="str">
        <f>[12]ит.пр!F8</f>
        <v>Красноярский, Сосновоборск, МС</v>
      </c>
      <c r="G10" s="118"/>
      <c r="H10" s="119" t="str">
        <f>[12]ит.пр!H8</f>
        <v>Кожевников С. Н.</v>
      </c>
      <c r="I10" s="148"/>
      <c r="J10" s="149"/>
    </row>
    <row r="11" spans="1:10" ht="23.1" customHeight="1" thickBot="1">
      <c r="A11" s="168"/>
      <c r="B11" s="63" t="s">
        <v>6</v>
      </c>
      <c r="C11" s="98" t="str">
        <f>[12]ит.пр!C9</f>
        <v>САЙГАНОВА Карина Вадимовна</v>
      </c>
      <c r="D11" s="118" t="str">
        <f>[12]ит.пр!D9</f>
        <v>10.12.2007, 1ю</v>
      </c>
      <c r="E11" s="118" t="str">
        <f>[12]ит.пр!E9</f>
        <v>СФО</v>
      </c>
      <c r="F11" s="118" t="str">
        <f>[12]ит.пр!F9</f>
        <v>Новосибирская, р.п.Сузун, МС</v>
      </c>
      <c r="G11" s="118"/>
      <c r="H11" s="119" t="str">
        <f>[12]ит.пр!H9</f>
        <v>Омельченко С.С</v>
      </c>
      <c r="I11" s="148"/>
      <c r="J11" s="149"/>
    </row>
    <row r="12" spans="1:10" ht="23.1" customHeight="1" thickBot="1">
      <c r="A12" s="168"/>
      <c r="B12" s="63" t="s">
        <v>9</v>
      </c>
      <c r="C12" s="98" t="str">
        <f>[12]ит.пр!C10</f>
        <v>ЛАПТЕВА Екатерина Витальевна</v>
      </c>
      <c r="D12" s="118" t="str">
        <f>[12]ит.пр!D10</f>
        <v>07.12.2007, 1ю</v>
      </c>
      <c r="E12" s="118" t="str">
        <f>[12]ит.пр!E10</f>
        <v>СФО</v>
      </c>
      <c r="F12" s="118" t="str">
        <f>[12]ит.пр!F10</f>
        <v>Алтайский, Бийск, МС</v>
      </c>
      <c r="G12" s="118"/>
      <c r="H12" s="119" t="str">
        <f>[12]ит.пр!H10</f>
        <v>Шалюта П.В. Паринова Т.В.</v>
      </c>
      <c r="I12" s="177"/>
      <c r="J12" s="149"/>
    </row>
    <row r="13" spans="1:10" ht="23.1" customHeight="1" thickBot="1">
      <c r="A13" s="169"/>
      <c r="B13" s="79" t="s">
        <v>9</v>
      </c>
      <c r="C13" s="122" t="str">
        <f>[12]ит.пр!C11</f>
        <v>ТЯПИНА Полина Александровна</v>
      </c>
      <c r="D13" s="123" t="str">
        <f>[12]ит.пр!D11</f>
        <v>06.05.2008, 3ю</v>
      </c>
      <c r="E13" s="123" t="str">
        <f>[12]ит.пр!E11</f>
        <v>СФО</v>
      </c>
      <c r="F13" s="123" t="str">
        <f>[12]ит.пр!F11</f>
        <v>Красноярский, Сосновоборск , МС</v>
      </c>
      <c r="G13" s="123"/>
      <c r="H13" s="124" t="str">
        <f>[12]ит.пр!H11</f>
        <v>Кожевников С.Н.</v>
      </c>
      <c r="I13" s="177"/>
      <c r="J13" s="149"/>
    </row>
    <row r="14" spans="1:10" ht="9.9499999999999993" customHeight="1" thickBot="1">
      <c r="B14" s="8"/>
      <c r="C14" s="9"/>
      <c r="D14" s="9"/>
      <c r="E14" s="25"/>
      <c r="F14" s="9"/>
      <c r="G14" s="68"/>
      <c r="H14" s="9"/>
      <c r="I14" s="113"/>
      <c r="J14" s="149"/>
    </row>
    <row r="15" spans="1:10" ht="23.1" customHeight="1" thickBot="1">
      <c r="A15" s="167" t="s">
        <v>65</v>
      </c>
      <c r="B15" s="73" t="s">
        <v>4</v>
      </c>
      <c r="C15" s="98" t="str">
        <f>[13]ит.пр!C6</f>
        <v>КЛОКОВА Полина Юрьевна</v>
      </c>
      <c r="D15" s="118" t="str">
        <f>[13]ит.пр!D6</f>
        <v>05.09.2008, 1ю</v>
      </c>
      <c r="E15" s="118" t="str">
        <f>[13]ит.пр!E6</f>
        <v>СФО</v>
      </c>
      <c r="F15" s="118" t="str">
        <f>[13]ит.пр!F6</f>
        <v>Новосибирский, Новосибирск , МС</v>
      </c>
      <c r="G15" s="118"/>
      <c r="H15" s="119" t="str">
        <f>[13]ит.пр!H6</f>
        <v>Мордвинов А.И</v>
      </c>
      <c r="I15" s="113"/>
      <c r="J15" s="149"/>
    </row>
    <row r="16" spans="1:10" ht="23.1" customHeight="1" thickBot="1">
      <c r="A16" s="168"/>
      <c r="B16" s="78" t="s">
        <v>5</v>
      </c>
      <c r="C16" s="98" t="str">
        <f>[13]ит.пр!C7</f>
        <v>АТАУЛИНА Алина Васильевна</v>
      </c>
      <c r="D16" s="118" t="str">
        <f>[13]ит.пр!D7</f>
        <v>09.09.2007, 2ю</v>
      </c>
      <c r="E16" s="118" t="str">
        <f>[13]ит.пр!E7</f>
        <v>СФО</v>
      </c>
      <c r="F16" s="118" t="str">
        <f>[13]ит.пр!F7</f>
        <v>Кемеровская, Прокопьевск , МС</v>
      </c>
      <c r="G16" s="118"/>
      <c r="H16" s="119" t="str">
        <f>[13]ит.пр!H7</f>
        <v>Носиков В.В</v>
      </c>
      <c r="I16" s="113"/>
    </row>
    <row r="17" spans="1:16" ht="23.1" customHeight="1" thickBot="1">
      <c r="A17" s="168"/>
      <c r="B17" s="78" t="s">
        <v>6</v>
      </c>
      <c r="C17" s="98" t="str">
        <f>[13]ит.пр!C8</f>
        <v>КОКОРИНА Алина Денисовна</v>
      </c>
      <c r="D17" s="118" t="str">
        <f>[13]ит.пр!D8</f>
        <v>27.03.2007, 1ю</v>
      </c>
      <c r="E17" s="118" t="str">
        <f>[13]ит.пр!E8</f>
        <v>СФО</v>
      </c>
      <c r="F17" s="118" t="str">
        <f>[13]ит.пр!F8</f>
        <v>Алтайский, Зональный район , МО</v>
      </c>
      <c r="G17" s="118"/>
      <c r="H17" s="119" t="str">
        <f>[13]ит.пр!H8</f>
        <v>Шуликов Е.С.</v>
      </c>
      <c r="I17" s="113"/>
    </row>
    <row r="18" spans="1:16" ht="23.1" customHeight="1" thickBot="1">
      <c r="A18" s="168"/>
      <c r="B18" s="78" t="s">
        <v>6</v>
      </c>
      <c r="C18" s="98" t="str">
        <f>[13]ит.пр!C9</f>
        <v>КОРОБОВА Вероника Николаевна</v>
      </c>
      <c r="D18" s="118" t="str">
        <f>[13]ит.пр!D9</f>
        <v>12.07.2007, 1ю</v>
      </c>
      <c r="E18" s="118" t="str">
        <f>[13]ит.пр!E9</f>
        <v>СФО</v>
      </c>
      <c r="F18" s="118" t="str">
        <f>[13]ит.пр!F9</f>
        <v>Алтайский, Бийск, МС</v>
      </c>
      <c r="G18" s="118"/>
      <c r="H18" s="119" t="str">
        <f>[13]ит.пр!H9</f>
        <v>Шалюта П.В. Паринова Т.В.</v>
      </c>
      <c r="I18" s="177"/>
    </row>
    <row r="19" spans="1:16" ht="23.1" customHeight="1" thickBot="1">
      <c r="A19" s="168"/>
      <c r="B19" s="78" t="s">
        <v>9</v>
      </c>
      <c r="C19" s="98" t="str">
        <f>[13]ит.пр!C10</f>
        <v>КОРЯКИНА Сахая Михаловна</v>
      </c>
      <c r="D19" s="118" t="str">
        <f>[13]ит.пр!D10</f>
        <v>01.02.2008, 2ю</v>
      </c>
      <c r="E19" s="118" t="str">
        <f>[13]ит.пр!E10</f>
        <v>СФО</v>
      </c>
      <c r="F19" s="118" t="str">
        <f>[13]ит.пр!F10</f>
        <v>Р.Алтай, Горно Алтайск, ПР</v>
      </c>
      <c r="G19" s="118"/>
      <c r="H19" s="119" t="str">
        <f>[13]ит.пр!H10</f>
        <v>Ченышов В А, Чичинов РР.</v>
      </c>
      <c r="I19" s="177"/>
    </row>
    <row r="20" spans="1:16" ht="23.1" customHeight="1" thickBot="1">
      <c r="A20" s="169"/>
      <c r="B20" s="79" t="s">
        <v>9</v>
      </c>
      <c r="C20" s="122" t="str">
        <f>[13]ит.пр!C11</f>
        <v>НИКУЛИНА Виктория Александровна</v>
      </c>
      <c r="D20" s="123" t="str">
        <f>[13]ит.пр!D11</f>
        <v>22.04.2007, 2ю</v>
      </c>
      <c r="E20" s="123" t="str">
        <f>[13]ит.пр!E11</f>
        <v>СФО</v>
      </c>
      <c r="F20" s="123" t="str">
        <f>[13]ит.пр!F11</f>
        <v>Новосибирская, Новосибирск , МО</v>
      </c>
      <c r="G20" s="123"/>
      <c r="H20" s="124" t="str">
        <f>[13]ит.пр!H11</f>
        <v>Суртаев К. В.</v>
      </c>
      <c r="I20" s="11"/>
    </row>
    <row r="21" spans="1:16" ht="9.9499999999999993" customHeight="1" thickBot="1">
      <c r="B21" s="13"/>
      <c r="C21" s="9"/>
      <c r="D21" s="9"/>
      <c r="E21" s="25"/>
      <c r="F21" s="9"/>
      <c r="G21" s="68"/>
      <c r="H21" s="9"/>
      <c r="I21" s="113"/>
      <c r="J21" s="106"/>
    </row>
    <row r="22" spans="1:16" ht="23.1" hidden="1" customHeight="1">
      <c r="A22" s="167" t="s">
        <v>22</v>
      </c>
      <c r="B22" s="73" t="s">
        <v>4</v>
      </c>
      <c r="C22" s="98" t="str">
        <f>[4]ит.пр!C6</f>
        <v>НИЗОМОВ Эхсон Рамзидинович</v>
      </c>
      <c r="D22" s="112" t="str">
        <f>[4]ит.пр!D6</f>
        <v>21.01.2008, 3ю</v>
      </c>
      <c r="E22" s="112" t="str">
        <f>[4]ит.пр!E6</f>
        <v>СФО</v>
      </c>
      <c r="F22" s="112" t="str">
        <f>[4]ит.пр!F6</f>
        <v>Новосибирская, Новосибирск, МО</v>
      </c>
      <c r="G22" s="112"/>
      <c r="H22" s="111" t="str">
        <f>[4]ит.пр!H6</f>
        <v>Кондрашева О. А.</v>
      </c>
      <c r="I22" s="113"/>
      <c r="J22" s="106"/>
    </row>
    <row r="23" spans="1:16" ht="23.1" hidden="1" customHeight="1">
      <c r="A23" s="168"/>
      <c r="B23" s="78" t="s">
        <v>5</v>
      </c>
      <c r="C23" s="99" t="str">
        <f>[4]ит.пр!C7</f>
        <v>ПЕРЕЛЕВСКИЙ Артем Алексеевич</v>
      </c>
      <c r="D23" s="107" t="str">
        <f>[4]ит.пр!D7</f>
        <v>17.06.2007, 1ю</v>
      </c>
      <c r="E23" s="107" t="str">
        <f>[4]ит.пр!E7</f>
        <v>СФО</v>
      </c>
      <c r="F23" s="107" t="str">
        <f>[4]ит.пр!F7</f>
        <v>Новосибирская, Новосибирск, МО</v>
      </c>
      <c r="G23" s="107"/>
      <c r="H23" s="109" t="str">
        <f>[4]ит.пр!H7</f>
        <v>Алиева Л.В.</v>
      </c>
      <c r="I23" s="113"/>
      <c r="J23" s="106"/>
    </row>
    <row r="24" spans="1:16" ht="23.1" hidden="1" customHeight="1">
      <c r="A24" s="168"/>
      <c r="B24" s="78" t="s">
        <v>6</v>
      </c>
      <c r="C24" s="99" t="str">
        <f>[4]ит.пр!C8</f>
        <v>ЗЕМЛЯНИЧКИН Дмитрий Алексеевич</v>
      </c>
      <c r="D24" s="107" t="str">
        <f>[4]ит.пр!D8</f>
        <v>18.02.2008, 2р</v>
      </c>
      <c r="E24" s="107" t="str">
        <f>[4]ит.пр!E8</f>
        <v>СФО</v>
      </c>
      <c r="F24" s="107" t="str">
        <f>[4]ит.пр!F8</f>
        <v>Иркутская, Иркутск , МО</v>
      </c>
      <c r="G24" s="107"/>
      <c r="H24" s="109" t="str">
        <f>[4]ит.пр!H8</f>
        <v>Пенькович Н. С.</v>
      </c>
      <c r="I24" s="113"/>
      <c r="J24" s="106"/>
    </row>
    <row r="25" spans="1:16" ht="23.1" hidden="1" customHeight="1">
      <c r="A25" s="168"/>
      <c r="B25" s="78" t="s">
        <v>6</v>
      </c>
      <c r="C25" s="99" t="str">
        <f>[4]ит.пр!C9</f>
        <v>МАСЛЕННИКОВ Александр Владимирович</v>
      </c>
      <c r="D25" s="107" t="str">
        <f>[4]ит.пр!D9</f>
        <v>13.01.2008, 1ю</v>
      </c>
      <c r="E25" s="107" t="str">
        <f>[4]ит.пр!E9</f>
        <v>СФО</v>
      </c>
      <c r="F25" s="107" t="str">
        <f>[4]ит.пр!F9</f>
        <v>Алтайский, Алейск , МС</v>
      </c>
      <c r="G25" s="107"/>
      <c r="H25" s="109" t="str">
        <f>[4]ит.пр!H9</f>
        <v>Старков В.Г.</v>
      </c>
      <c r="I25" s="113"/>
    </row>
    <row r="26" spans="1:16" ht="23.1" hidden="1" customHeight="1">
      <c r="A26" s="168"/>
      <c r="B26" s="78" t="s">
        <v>9</v>
      </c>
      <c r="C26" s="99" t="str">
        <f>[4]ит.пр!C10</f>
        <v>ЯЛБАКОВ Айат Эркеменович</v>
      </c>
      <c r="D26" s="107" t="str">
        <f>[4]ит.пр!D10</f>
        <v>17.11.2008, 1р</v>
      </c>
      <c r="E26" s="107" t="str">
        <f>[4]ит.пр!E10</f>
        <v>СФО</v>
      </c>
      <c r="F26" s="107" t="str">
        <f>[4]ит.пр!F10</f>
        <v>Р.Алтай, Горно-Алтайска, ПР</v>
      </c>
      <c r="G26" s="107"/>
      <c r="H26" s="109" t="str">
        <f>[4]ит.пр!H10</f>
        <v>Конунов А.А.</v>
      </c>
      <c r="I26" s="113"/>
      <c r="L26" s="17"/>
      <c r="M26" s="18"/>
      <c r="N26" s="17"/>
      <c r="O26" s="19"/>
      <c r="P26" s="36"/>
    </row>
    <row r="27" spans="1:16" ht="23.1" hidden="1" customHeight="1" thickBot="1">
      <c r="A27" s="169"/>
      <c r="B27" s="79" t="s">
        <v>9</v>
      </c>
      <c r="C27" s="100" t="str">
        <f>[4]ит.пр!C11</f>
        <v>ГУЛЕВСКИХ Денис Андреевич</v>
      </c>
      <c r="D27" s="108" t="str">
        <f>[4]ит.пр!D11</f>
        <v>17.11.2008, 1ю</v>
      </c>
      <c r="E27" s="108" t="str">
        <f>[4]ит.пр!E11</f>
        <v>СФО</v>
      </c>
      <c r="F27" s="108" t="str">
        <f>[4]ит.пр!F11</f>
        <v>Алтайский, Бийск, МС</v>
      </c>
      <c r="G27" s="108"/>
      <c r="H27" s="110" t="str">
        <f>[4]ит.пр!H11</f>
        <v>Озорин С.А. Кайгородов О.С</v>
      </c>
      <c r="I27" s="11"/>
    </row>
    <row r="28" spans="1:16" ht="9.9499999999999993" hidden="1" customHeight="1" thickBot="1">
      <c r="A28" s="30"/>
      <c r="B28" s="12"/>
      <c r="C28" s="36"/>
      <c r="D28" s="16"/>
      <c r="E28" s="16"/>
      <c r="F28" s="17"/>
      <c r="G28" s="68"/>
      <c r="H28" s="20"/>
      <c r="I28" s="113"/>
      <c r="J28" s="106"/>
    </row>
    <row r="29" spans="1:16" ht="23.1" hidden="1" customHeight="1">
      <c r="A29" s="164" t="s">
        <v>25</v>
      </c>
      <c r="B29" s="73" t="s">
        <v>4</v>
      </c>
      <c r="C29" s="98" t="str">
        <f>[5]ит.пр!C6</f>
        <v>МЕДВЕДЕВ Владимир Романович</v>
      </c>
      <c r="D29" s="112" t="str">
        <f>[5]ит.пр!D6</f>
        <v>01.10.2008, 2ю</v>
      </c>
      <c r="E29" s="112" t="str">
        <f>[5]ит.пр!E6</f>
        <v>СФО</v>
      </c>
      <c r="F29" s="112" t="str">
        <f>[5]ит.пр!F6</f>
        <v>Томская, Томск, МО</v>
      </c>
      <c r="G29" s="112"/>
      <c r="H29" s="111" t="str">
        <f>[5]ит.пр!H6</f>
        <v>Очередько А. А</v>
      </c>
      <c r="I29" s="113"/>
      <c r="J29" s="106"/>
    </row>
    <row r="30" spans="1:16" ht="23.1" hidden="1" customHeight="1">
      <c r="A30" s="165"/>
      <c r="B30" s="78" t="s">
        <v>5</v>
      </c>
      <c r="C30" s="99" t="str">
        <f>[5]ит.пр!C7</f>
        <v>ЦОЙ Тимофей Алексеевич</v>
      </c>
      <c r="D30" s="107" t="str">
        <f>[5]ит.пр!D7</f>
        <v>02.02.2008, 2ю</v>
      </c>
      <c r="E30" s="107" t="str">
        <f>[5]ит.пр!E7</f>
        <v>СФО</v>
      </c>
      <c r="F30" s="107" t="str">
        <f>[5]ит.пр!F7</f>
        <v>Кемеровская, Шерегеш , МО</v>
      </c>
      <c r="G30" s="107"/>
      <c r="H30" s="109" t="str">
        <f>[5]ит.пр!H7</f>
        <v>Созыгашев В.Г.,Субочев В.В.</v>
      </c>
      <c r="I30" s="113"/>
      <c r="J30" s="106"/>
    </row>
    <row r="31" spans="1:16" ht="23.1" hidden="1" customHeight="1">
      <c r="A31" s="165"/>
      <c r="B31" s="78" t="s">
        <v>6</v>
      </c>
      <c r="C31" s="99" t="str">
        <f>[5]ит.пр!C8</f>
        <v>МАЛЕНЬКИХ Глеб Олегович</v>
      </c>
      <c r="D31" s="107" t="str">
        <f>[5]ит.пр!D8</f>
        <v>24.07.2007, 2р</v>
      </c>
      <c r="E31" s="107" t="str">
        <f>[5]ит.пр!E8</f>
        <v>СФО</v>
      </c>
      <c r="F31" s="107" t="str">
        <f>[5]ит.пр!F8</f>
        <v>Иркутская, Иркутск , МО</v>
      </c>
      <c r="G31" s="107"/>
      <c r="H31" s="109" t="str">
        <f>[5]ит.пр!H8</f>
        <v>Пенькович Н. С.</v>
      </c>
      <c r="I31" s="113"/>
      <c r="J31" s="106"/>
    </row>
    <row r="32" spans="1:16" ht="23.1" hidden="1" customHeight="1">
      <c r="A32" s="165"/>
      <c r="B32" s="78" t="s">
        <v>6</v>
      </c>
      <c r="C32" s="99" t="str">
        <f>[5]ит.пр!C9</f>
        <v>НОВОПАШИН Артем Анатольевич</v>
      </c>
      <c r="D32" s="107" t="str">
        <f>[5]ит.пр!D9</f>
        <v>08.10.2008, 2ю</v>
      </c>
      <c r="E32" s="107" t="str">
        <f>[5]ит.пр!E9</f>
        <v>СФО</v>
      </c>
      <c r="F32" s="107" t="str">
        <f>[5]ит.пр!F9</f>
        <v>Алтайский, Мамонтово, МО</v>
      </c>
      <c r="G32" s="107"/>
      <c r="H32" s="109" t="str">
        <f>[5]ит.пр!H9</f>
        <v>Гроо В.В.</v>
      </c>
      <c r="I32" s="113"/>
    </row>
    <row r="33" spans="1:10" ht="23.1" hidden="1" customHeight="1">
      <c r="A33" s="165"/>
      <c r="B33" s="78" t="s">
        <v>9</v>
      </c>
      <c r="C33" s="99" t="str">
        <f>[5]ит.пр!C10</f>
        <v>СЫСУЕВ Денис Олегович</v>
      </c>
      <c r="D33" s="107" t="str">
        <f>[5]ит.пр!D10</f>
        <v>23.10.2007, 2р</v>
      </c>
      <c r="E33" s="107" t="str">
        <f>[5]ит.пр!E10</f>
        <v>СФО</v>
      </c>
      <c r="F33" s="107" t="str">
        <f>[5]ит.пр!F10</f>
        <v>Кемеровская, Ленинск Кузнецкий, МО</v>
      </c>
      <c r="G33" s="107"/>
      <c r="H33" s="109" t="str">
        <f>[5]ит.пр!H10</f>
        <v>Бурматов С. Н</v>
      </c>
      <c r="I33" s="113"/>
    </row>
    <row r="34" spans="1:10" ht="23.1" hidden="1" customHeight="1" thickBot="1">
      <c r="A34" s="166"/>
      <c r="B34" s="79" t="s">
        <v>9</v>
      </c>
      <c r="C34" s="100" t="str">
        <f>[5]ит.пр!C11</f>
        <v>АРБАЕВ Амат Адарович</v>
      </c>
      <c r="D34" s="108" t="str">
        <f>[5]ит.пр!D11</f>
        <v>28.06.2008, 1р</v>
      </c>
      <c r="E34" s="108" t="str">
        <f>[5]ит.пр!E11</f>
        <v>СФО</v>
      </c>
      <c r="F34" s="108" t="str">
        <f>[5]ит.пр!F11</f>
        <v>Р.Алтай, Горно-Алтайск, ПР</v>
      </c>
      <c r="G34" s="108"/>
      <c r="H34" s="110" t="str">
        <f>[5]ит.пр!H11</f>
        <v>Чичинов.Р.Р</v>
      </c>
      <c r="I34" s="113"/>
    </row>
    <row r="35" spans="1:10" ht="9.9499999999999993" hidden="1" customHeight="1" thickBot="1">
      <c r="A35" s="30"/>
      <c r="B35" s="12"/>
      <c r="C35" s="36"/>
      <c r="D35" s="16"/>
      <c r="E35" s="16"/>
      <c r="F35" s="17"/>
      <c r="G35" s="17"/>
      <c r="H35" s="20"/>
      <c r="I35" s="113"/>
      <c r="J35" s="106"/>
    </row>
    <row r="36" spans="1:10" ht="23.1" hidden="1" customHeight="1">
      <c r="A36" s="167" t="s">
        <v>26</v>
      </c>
      <c r="B36" s="73" t="s">
        <v>4</v>
      </c>
      <c r="C36" s="98" t="str">
        <f>[6]ит.пр!C6</f>
        <v>РУБАН Кирилл Евгеньевич</v>
      </c>
      <c r="D36" s="112" t="str">
        <f>[6]ит.пр!D6</f>
        <v>09.09.2007, 1ю</v>
      </c>
      <c r="E36" s="112" t="str">
        <f>[6]ит.пр!E6</f>
        <v>СФО</v>
      </c>
      <c r="F36" s="112" t="str">
        <f>[6]ит.пр!F6</f>
        <v>Кемеровская, Прокопьевск , МС</v>
      </c>
      <c r="G36" s="112"/>
      <c r="H36" s="111" t="str">
        <f>[6]ит.пр!H6</f>
        <v>Носиков В.В</v>
      </c>
      <c r="I36" s="113"/>
      <c r="J36" s="106"/>
    </row>
    <row r="37" spans="1:10" ht="23.1" hidden="1" customHeight="1">
      <c r="A37" s="168"/>
      <c r="B37" s="78" t="s">
        <v>5</v>
      </c>
      <c r="C37" s="99" t="str">
        <f>[6]ит.пр!C7</f>
        <v>ФИЛИМОНОВ Илья Евгеньевич</v>
      </c>
      <c r="D37" s="107" t="str">
        <f>[6]ит.пр!D7</f>
        <v>26.01.2007, 2ю</v>
      </c>
      <c r="E37" s="107" t="str">
        <f>[6]ит.пр!E7</f>
        <v>СФО</v>
      </c>
      <c r="F37" s="107" t="str">
        <f>[6]ит.пр!F7</f>
        <v>Кемеровская, Прокопьевск , МС</v>
      </c>
      <c r="G37" s="107"/>
      <c r="H37" s="109" t="str">
        <f>[6]ит.пр!H7</f>
        <v>Курбатов В.С.</v>
      </c>
      <c r="I37" s="113"/>
      <c r="J37" s="106"/>
    </row>
    <row r="38" spans="1:10" ht="23.1" hidden="1" customHeight="1">
      <c r="A38" s="168"/>
      <c r="B38" s="78" t="s">
        <v>6</v>
      </c>
      <c r="C38" s="99" t="str">
        <f>[6]ит.пр!C8</f>
        <v>КИКТЕНКО Федор Александрович</v>
      </c>
      <c r="D38" s="107" t="str">
        <f>[6]ит.пр!D8</f>
        <v>14.01.2008, 1ю</v>
      </c>
      <c r="E38" s="107" t="str">
        <f>[6]ит.пр!E8</f>
        <v>СФО</v>
      </c>
      <c r="F38" s="107" t="str">
        <f>[6]ит.пр!F8</f>
        <v>Томская, Томск, МО</v>
      </c>
      <c r="G38" s="107"/>
      <c r="H38" s="109" t="str">
        <f>[6]ит.пр!H8</f>
        <v>Цсбс "Кристалл"</v>
      </c>
      <c r="I38" s="113"/>
      <c r="J38" s="106"/>
    </row>
    <row r="39" spans="1:10" ht="23.1" hidden="1" customHeight="1">
      <c r="A39" s="168"/>
      <c r="B39" s="78" t="s">
        <v>6</v>
      </c>
      <c r="C39" s="99" t="str">
        <f>[6]ит.пр!C9</f>
        <v>ПОПОВ Дмитрий Михайлович</v>
      </c>
      <c r="D39" s="107" t="str">
        <f>[6]ит.пр!D9</f>
        <v>21.02.2007, 1р</v>
      </c>
      <c r="E39" s="107" t="str">
        <f>[6]ит.пр!E9</f>
        <v>СФО</v>
      </c>
      <c r="F39" s="107" t="str">
        <f>[6]ит.пр!F9</f>
        <v>Новосибирская, р.п Сузун, МС</v>
      </c>
      <c r="G39" s="107"/>
      <c r="H39" s="109" t="str">
        <f>[6]ит.пр!H9</f>
        <v>Омельченко С.С</v>
      </c>
      <c r="I39" s="31" t="s">
        <v>10</v>
      </c>
    </row>
    <row r="40" spans="1:10" ht="23.1" hidden="1" customHeight="1">
      <c r="A40" s="168"/>
      <c r="B40" s="78" t="s">
        <v>9</v>
      </c>
      <c r="C40" s="99" t="str">
        <f>[6]ит.пр!C10</f>
        <v>МОРОЗОВ Артём Алексеевич</v>
      </c>
      <c r="D40" s="107" t="str">
        <f>[6]ит.пр!D10</f>
        <v>04.01.2007, 1ю</v>
      </c>
      <c r="E40" s="107" t="str">
        <f>[6]ит.пр!E10</f>
        <v>СФО</v>
      </c>
      <c r="F40" s="107" t="str">
        <f>[6]ит.пр!F10</f>
        <v>Алтайский, Благовещенка, МО</v>
      </c>
      <c r="G40" s="107"/>
      <c r="H40" s="109" t="str">
        <f>[6]ит.пр!H10</f>
        <v>Екименко А. В</v>
      </c>
      <c r="I40" s="113"/>
    </row>
    <row r="41" spans="1:10" ht="23.1" hidden="1" customHeight="1" thickBot="1">
      <c r="A41" s="169"/>
      <c r="B41" s="79" t="s">
        <v>9</v>
      </c>
      <c r="C41" s="100" t="str">
        <f>[6]ит.пр!C11</f>
        <v>БАРДИН Александр Михайлович</v>
      </c>
      <c r="D41" s="108" t="str">
        <f>[6]ит.пр!D11</f>
        <v>01.12.2007, 2ю</v>
      </c>
      <c r="E41" s="108" t="str">
        <f>[6]ит.пр!E11</f>
        <v>СФО</v>
      </c>
      <c r="F41" s="108" t="str">
        <f>[6]ит.пр!F11</f>
        <v>Омская, Омск, МО</v>
      </c>
      <c r="G41" s="108"/>
      <c r="H41" s="110" t="str">
        <f>[6]ит.пр!H11</f>
        <v>Паринов И.А.</v>
      </c>
      <c r="I41" s="113"/>
    </row>
    <row r="42" spans="1:10" ht="23.1" hidden="1" customHeight="1" thickBot="1">
      <c r="B42" s="46"/>
      <c r="C42" s="47"/>
      <c r="D42" s="47"/>
      <c r="E42" s="48"/>
      <c r="F42" s="47"/>
      <c r="G42" s="69"/>
      <c r="H42" s="49"/>
      <c r="I42" s="113"/>
      <c r="J42" s="106"/>
    </row>
    <row r="43" spans="1:10" ht="23.1" hidden="1" customHeight="1">
      <c r="A43" s="167" t="s">
        <v>64</v>
      </c>
      <c r="B43" s="73" t="s">
        <v>4</v>
      </c>
      <c r="C43" s="98" t="str">
        <f>[7]ит.пр!C6</f>
        <v>ЛАГУТКИН Сергей Александрович</v>
      </c>
      <c r="D43" s="112" t="str">
        <f>[7]ит.пр!D6</f>
        <v>18.09.2007, 1р</v>
      </c>
      <c r="E43" s="112" t="str">
        <f>[7]ит.пр!E6</f>
        <v>СФО</v>
      </c>
      <c r="F43" s="112" t="str">
        <f>[7]ит.пр!F6</f>
        <v>Новосибирская, Новосибирск , МО</v>
      </c>
      <c r="G43" s="112"/>
      <c r="H43" s="111" t="str">
        <f>[7]ит.пр!H6</f>
        <v>Мордвинов А. И.</v>
      </c>
      <c r="I43" s="113"/>
      <c r="J43" s="106"/>
    </row>
    <row r="44" spans="1:10" ht="23.1" hidden="1" customHeight="1">
      <c r="A44" s="168"/>
      <c r="B44" s="78" t="s">
        <v>5</v>
      </c>
      <c r="C44" s="99" t="str">
        <f>[7]ит.пр!C7</f>
        <v>ПЕТУХОВ Николай Александрович</v>
      </c>
      <c r="D44" s="107" t="str">
        <f>[7]ит.пр!D7</f>
        <v>25.01.2007, 1р</v>
      </c>
      <c r="E44" s="107" t="str">
        <f>[7]ит.пр!E7</f>
        <v>СФО</v>
      </c>
      <c r="F44" s="107" t="str">
        <f>[7]ит.пр!F7</f>
        <v>Красноярский, Ужур, МО</v>
      </c>
      <c r="G44" s="107"/>
      <c r="H44" s="109" t="str">
        <f>[7]ит.пр!H7</f>
        <v>Комлева И. С.</v>
      </c>
      <c r="I44" s="113"/>
      <c r="J44" s="106"/>
    </row>
    <row r="45" spans="1:10" ht="23.1" hidden="1" customHeight="1">
      <c r="A45" s="168"/>
      <c r="B45" s="78" t="s">
        <v>6</v>
      </c>
      <c r="C45" s="99" t="str">
        <f>[7]ит.пр!C8</f>
        <v>ПОПОВ Алексей Михайлович</v>
      </c>
      <c r="D45" s="107" t="str">
        <f>[7]ит.пр!D8</f>
        <v>21.02.2007, 1р</v>
      </c>
      <c r="E45" s="107" t="str">
        <f>[7]ит.пр!E8</f>
        <v>СФО</v>
      </c>
      <c r="F45" s="107" t="str">
        <f>[7]ит.пр!F8</f>
        <v>Новосибирская, р.п Сузун, МС</v>
      </c>
      <c r="G45" s="107"/>
      <c r="H45" s="109" t="str">
        <f>[7]ит.пр!H8</f>
        <v>Омельченко С.С</v>
      </c>
      <c r="I45" s="113"/>
      <c r="J45" s="106"/>
    </row>
    <row r="46" spans="1:10" ht="23.1" hidden="1" customHeight="1">
      <c r="A46" s="168"/>
      <c r="B46" s="78" t="s">
        <v>6</v>
      </c>
      <c r="C46" s="99" t="str">
        <f>[7]ит.пр!C9</f>
        <v>НАГАЙЦЕВ Никита Владимирович</v>
      </c>
      <c r="D46" s="107" t="str">
        <f>[7]ит.пр!D9</f>
        <v>22.06.2008, 1ю</v>
      </c>
      <c r="E46" s="107" t="str">
        <f>[7]ит.пр!E9</f>
        <v>СФО</v>
      </c>
      <c r="F46" s="107" t="str">
        <f>[7]ит.пр!F9</f>
        <v>Алтайский, Бийск, МС</v>
      </c>
      <c r="G46" s="107"/>
      <c r="H46" s="109" t="str">
        <f>[7]ит.пр!H9</f>
        <v>Евтушенко Д.Ю., Демьяненко С.А.</v>
      </c>
      <c r="I46" s="113"/>
    </row>
    <row r="47" spans="1:10" ht="23.1" hidden="1" customHeight="1">
      <c r="A47" s="168"/>
      <c r="B47" s="78" t="s">
        <v>9</v>
      </c>
      <c r="C47" s="99" t="str">
        <f>[7]ит.пр!C10</f>
        <v>ТЕМЕЕВ Эрчим Ренатович</v>
      </c>
      <c r="D47" s="107" t="str">
        <f>[7]ит.пр!D10</f>
        <v>24.09.2007, 2р</v>
      </c>
      <c r="E47" s="107" t="str">
        <f>[7]ит.пр!E10</f>
        <v>СФО</v>
      </c>
      <c r="F47" s="107" t="str">
        <f>[7]ит.пр!F10</f>
        <v>Р.Алтай, Село Онгудай, МО</v>
      </c>
      <c r="G47" s="107"/>
      <c r="H47" s="109" t="str">
        <f>[7]ит.пр!H10</f>
        <v>Очередяков Алаш Николаевич</v>
      </c>
      <c r="I47" s="113"/>
    </row>
    <row r="48" spans="1:10" ht="23.1" hidden="1" customHeight="1" thickBot="1">
      <c r="A48" s="169"/>
      <c r="B48" s="101" t="s">
        <v>9</v>
      </c>
      <c r="C48" s="100" t="str">
        <f>[7]ит.пр!C11</f>
        <v>НАМ Сергей Вячеславович</v>
      </c>
      <c r="D48" s="108" t="str">
        <f>[7]ит.пр!D11</f>
        <v>09.03.2007, 2ю</v>
      </c>
      <c r="E48" s="108" t="str">
        <f>[7]ит.пр!E11</f>
        <v>СФО</v>
      </c>
      <c r="F48" s="108" t="str">
        <f>[7]ит.пр!F11</f>
        <v>Новосибирская, Новосибирск, МО</v>
      </c>
      <c r="G48" s="108"/>
      <c r="H48" s="110" t="str">
        <f>[7]ит.пр!H11</f>
        <v>Ри А.Ч., Орлов А.А.</v>
      </c>
      <c r="I48" s="11"/>
    </row>
    <row r="49" spans="1:10" ht="23.1" hidden="1" customHeight="1" thickBot="1">
      <c r="B49" s="13"/>
      <c r="C49" s="9"/>
      <c r="D49" s="9"/>
      <c r="E49" s="25"/>
      <c r="F49" s="9"/>
      <c r="G49" s="68"/>
      <c r="H49" s="22"/>
      <c r="I49" s="113"/>
      <c r="J49" s="106"/>
    </row>
    <row r="50" spans="1:10" ht="23.1" hidden="1" customHeight="1">
      <c r="A50" s="164" t="s">
        <v>65</v>
      </c>
      <c r="B50" s="73" t="s">
        <v>4</v>
      </c>
      <c r="C50" s="98" t="str">
        <f>[8]ит.пр!C6</f>
        <v>АДЫКАЕВ Айдамир Михайлович</v>
      </c>
      <c r="D50" s="112" t="str">
        <f>[8]ит.пр!D6</f>
        <v>28.03.2007, 1ю</v>
      </c>
      <c r="E50" s="112" t="str">
        <f>[8]ит.пр!E6</f>
        <v>СФО</v>
      </c>
      <c r="F50" s="112" t="str">
        <f>[8]ит.пр!F6</f>
        <v>Р.Алтай, Улаганский район, МО</v>
      </c>
      <c r="G50" s="112"/>
      <c r="H50" s="111" t="str">
        <f>[8]ит.пр!H6</f>
        <v>Тадышев Ю.Н</v>
      </c>
      <c r="I50" s="113"/>
      <c r="J50" s="106"/>
    </row>
    <row r="51" spans="1:10" ht="23.1" hidden="1" customHeight="1">
      <c r="A51" s="165"/>
      <c r="B51" s="78" t="s">
        <v>5</v>
      </c>
      <c r="C51" s="99" t="str">
        <f>[8]ит.пр!C7</f>
        <v>ЦЫГАНКОВ Дмитрий Сергеевич</v>
      </c>
      <c r="D51" s="107" t="str">
        <f>[8]ит.пр!D7</f>
        <v>11.05.2008, 2р</v>
      </c>
      <c r="E51" s="107" t="str">
        <f>[8]ит.пр!E7</f>
        <v>СФО</v>
      </c>
      <c r="F51" s="107" t="str">
        <f>[8]ит.пр!F7</f>
        <v>Кемеровская, Кемерово, МО</v>
      </c>
      <c r="G51" s="107"/>
      <c r="H51" s="109" t="str">
        <f>[8]ит.пр!H7</f>
        <v>Ильин А.В., Сатбаев Т.Е.</v>
      </c>
      <c r="I51" s="113"/>
      <c r="J51" s="106"/>
    </row>
    <row r="52" spans="1:10" ht="23.1" hidden="1" customHeight="1">
      <c r="A52" s="165"/>
      <c r="B52" s="78" t="s">
        <v>6</v>
      </c>
      <c r="C52" s="99" t="str">
        <f>[8]ит.пр!C8</f>
        <v>ПАЛЬЧИКОВ Павел Сергеевич</v>
      </c>
      <c r="D52" s="107" t="str">
        <f>[8]ит.пр!D8</f>
        <v>22.05.2007, 1р</v>
      </c>
      <c r="E52" s="107" t="str">
        <f>[8]ит.пр!E8</f>
        <v>СФО</v>
      </c>
      <c r="F52" s="107" t="str">
        <f>[8]ит.пр!F8</f>
        <v>Новосибирская, Новосибирск, МО</v>
      </c>
      <c r="G52" s="107"/>
      <c r="H52" s="109" t="str">
        <f>[8]ит.пр!H8</f>
        <v>Мордвинов. А.И.</v>
      </c>
      <c r="I52" s="113"/>
      <c r="J52" s="106"/>
    </row>
    <row r="53" spans="1:10" ht="23.1" hidden="1" customHeight="1">
      <c r="A53" s="165"/>
      <c r="B53" s="78" t="s">
        <v>6</v>
      </c>
      <c r="C53" s="99" t="str">
        <f>[8]ит.пр!C9</f>
        <v>МАТВЕЕВ Дмитрий Михайлович</v>
      </c>
      <c r="D53" s="107" t="str">
        <f>[8]ит.пр!D9</f>
        <v>07.07.2008, 1ю</v>
      </c>
      <c r="E53" s="107" t="str">
        <f>[8]ит.пр!E9</f>
        <v>СФО</v>
      </c>
      <c r="F53" s="107" t="str">
        <f>[8]ит.пр!F9</f>
        <v>Новосибирская, Новосибирск , МС</v>
      </c>
      <c r="G53" s="107"/>
      <c r="H53" s="109" t="str">
        <f>[8]ит.пр!H9</f>
        <v>Новак А.В.</v>
      </c>
      <c r="I53" s="113"/>
    </row>
    <row r="54" spans="1:10" ht="23.1" hidden="1" customHeight="1">
      <c r="A54" s="165"/>
      <c r="B54" s="78" t="s">
        <v>9</v>
      </c>
      <c r="C54" s="99" t="str">
        <f>[8]ит.пр!C10</f>
        <v>ТЕРЕНТЬЕВ Даниил Дмитриевич</v>
      </c>
      <c r="D54" s="107" t="str">
        <f>[8]ит.пр!D10</f>
        <v>26.12.2007, 1ю</v>
      </c>
      <c r="E54" s="107" t="str">
        <f>[8]ит.пр!E10</f>
        <v>СФО</v>
      </c>
      <c r="F54" s="107" t="str">
        <f>[8]ит.пр!F10</f>
        <v>Алтайский, Зональный район , МО</v>
      </c>
      <c r="G54" s="107"/>
      <c r="H54" s="109" t="str">
        <f>[8]ит.пр!H10</f>
        <v>Шуликов Е.С.</v>
      </c>
      <c r="I54" s="113"/>
    </row>
    <row r="55" spans="1:10" ht="23.1" hidden="1" customHeight="1" thickBot="1">
      <c r="A55" s="166"/>
      <c r="B55" s="79" t="s">
        <v>9</v>
      </c>
      <c r="C55" s="100" t="str">
        <f>[8]ит.пр!C11</f>
        <v>ЦЕПЕНОК Иван Андреевич</v>
      </c>
      <c r="D55" s="108" t="str">
        <f>[8]ит.пр!D11</f>
        <v>15.03.2007, 3ю</v>
      </c>
      <c r="E55" s="108" t="str">
        <f>[8]ит.пр!E11</f>
        <v>СФО</v>
      </c>
      <c r="F55" s="108" t="str">
        <f>[8]ит.пр!F11</f>
        <v>Алтайский, Мамонтово, МО</v>
      </c>
      <c r="G55" s="108"/>
      <c r="H55" s="110" t="str">
        <f>[8]ит.пр!H11</f>
        <v>Гроо В.В.</v>
      </c>
      <c r="I55" s="11"/>
    </row>
    <row r="56" spans="1:10" ht="23.1" hidden="1" customHeight="1" thickBot="1">
      <c r="B56" s="46"/>
      <c r="C56" s="47"/>
      <c r="D56" s="47"/>
      <c r="E56" s="48"/>
      <c r="F56" s="47"/>
      <c r="G56" s="69"/>
      <c r="H56" s="49"/>
      <c r="I56" s="113"/>
      <c r="J56" s="106"/>
    </row>
    <row r="57" spans="1:10" ht="23.1" hidden="1" customHeight="1">
      <c r="A57" s="164" t="s">
        <v>66</v>
      </c>
      <c r="B57" s="73" t="s">
        <v>4</v>
      </c>
      <c r="C57" s="98" t="str">
        <f>[9]ит.пр!C6</f>
        <v>БУРМИСТРОВ Иван Сергеевич</v>
      </c>
      <c r="D57" s="112" t="str">
        <f>[9]ит.пр!D6</f>
        <v>07.06.2007, 1р</v>
      </c>
      <c r="E57" s="112" t="str">
        <f>[9]ит.пр!E6</f>
        <v>СФО</v>
      </c>
      <c r="F57" s="112" t="str">
        <f>[9]ит.пр!F6</f>
        <v>Новосибирская, Новосибирск, МО</v>
      </c>
      <c r="G57" s="112"/>
      <c r="H57" s="111" t="str">
        <f>[9]ит.пр!H6</f>
        <v>Мордвинов А.И</v>
      </c>
      <c r="I57" s="113"/>
      <c r="J57" s="106"/>
    </row>
    <row r="58" spans="1:10" ht="23.1" hidden="1" customHeight="1">
      <c r="A58" s="165"/>
      <c r="B58" s="78" t="s">
        <v>5</v>
      </c>
      <c r="C58" s="99" t="str">
        <f>[9]ит.пр!C7</f>
        <v>ЛИСИЦА Кирилл Станиславович</v>
      </c>
      <c r="D58" s="107" t="str">
        <f>[9]ит.пр!D7</f>
        <v>29.06.2007, 2р</v>
      </c>
      <c r="E58" s="107" t="str">
        <f>[9]ит.пр!E7</f>
        <v>СФО</v>
      </c>
      <c r="F58" s="107" t="str">
        <f>[9]ит.пр!F7</f>
        <v>Кемеровская, Кемерово, МО</v>
      </c>
      <c r="G58" s="107"/>
      <c r="H58" s="109" t="str">
        <f>[9]ит.пр!H7</f>
        <v>Ильин А.В., Сатбаев Т.Е.</v>
      </c>
      <c r="I58" s="113"/>
      <c r="J58" s="106"/>
    </row>
    <row r="59" spans="1:10" ht="23.1" hidden="1" customHeight="1">
      <c r="A59" s="165"/>
      <c r="B59" s="78" t="s">
        <v>6</v>
      </c>
      <c r="C59" s="99" t="str">
        <f>[9]ит.пр!C8</f>
        <v>БАРБАКОВ Даниил Анатольевич</v>
      </c>
      <c r="D59" s="107" t="str">
        <f>[9]ит.пр!D8</f>
        <v>29.07.2007, 1р</v>
      </c>
      <c r="E59" s="107" t="str">
        <f>[9]ит.пр!E8</f>
        <v>СФО</v>
      </c>
      <c r="F59" s="107" t="str">
        <f>[9]ит.пр!F8</f>
        <v>Красноярский, Ужур, МО</v>
      </c>
      <c r="G59" s="107"/>
      <c r="H59" s="109" t="str">
        <f>[9]ит.пр!H8</f>
        <v>Комлева И. С.</v>
      </c>
      <c r="I59" s="113"/>
      <c r="J59" s="106"/>
    </row>
    <row r="60" spans="1:10" ht="23.1" hidden="1" customHeight="1">
      <c r="A60" s="165"/>
      <c r="B60" s="78" t="s">
        <v>6</v>
      </c>
      <c r="C60" s="99" t="str">
        <f>[9]ит.пр!C9</f>
        <v>ЮРИН Марк Евгеньевич</v>
      </c>
      <c r="D60" s="107" t="str">
        <f>[9]ит.пр!D9</f>
        <v>27.05.2008, 1ю</v>
      </c>
      <c r="E60" s="107" t="str">
        <f>[9]ит.пр!E9</f>
        <v>СФО</v>
      </c>
      <c r="F60" s="107" t="str">
        <f>[9]ит.пр!F9</f>
        <v>Алтайский, Бийск, МС</v>
      </c>
      <c r="G60" s="107"/>
      <c r="H60" s="109" t="str">
        <f>[9]ит.пр!H9</f>
        <v>Евтушенко Д.Ю., Демьяненко С.А.</v>
      </c>
      <c r="I60" s="113"/>
    </row>
    <row r="61" spans="1:10" ht="23.1" hidden="1" customHeight="1">
      <c r="A61" s="165"/>
      <c r="B61" s="78" t="s">
        <v>9</v>
      </c>
      <c r="C61" s="99" t="str">
        <f>[9]ит.пр!C10</f>
        <v>КОВАЛЕВ Александр Евгеньевич</v>
      </c>
      <c r="D61" s="107" t="str">
        <f>[9]ит.пр!D10</f>
        <v>15.01.2008, 1р</v>
      </c>
      <c r="E61" s="107" t="str">
        <f>[9]ит.пр!E10</f>
        <v>СФО</v>
      </c>
      <c r="F61" s="107" t="str">
        <f>[9]ит.пр!F10</f>
        <v>Новосибирская, Новосибирск , МО</v>
      </c>
      <c r="G61" s="107"/>
      <c r="H61" s="109" t="str">
        <f>[9]ит.пр!H10</f>
        <v>Новак А.В.</v>
      </c>
      <c r="I61" s="113"/>
    </row>
    <row r="62" spans="1:10" ht="23.1" hidden="1" customHeight="1" thickBot="1">
      <c r="A62" s="166"/>
      <c r="B62" s="79" t="s">
        <v>9</v>
      </c>
      <c r="C62" s="100" t="str">
        <f>[9]ит.пр!C11</f>
        <v>САВОСТИН Владислав Евгеньевич</v>
      </c>
      <c r="D62" s="108" t="str">
        <f>[9]ит.пр!D11</f>
        <v>11.04.2007, 1ю</v>
      </c>
      <c r="E62" s="108" t="str">
        <f>[9]ит.пр!E11</f>
        <v>СФО</v>
      </c>
      <c r="F62" s="108" t="str">
        <f>[9]ит.пр!F11</f>
        <v>Алтайский, Благовещенка, МО</v>
      </c>
      <c r="G62" s="108"/>
      <c r="H62" s="110" t="str">
        <f>[9]ит.пр!H11</f>
        <v>Екименко А.В.</v>
      </c>
      <c r="I62" s="11"/>
    </row>
    <row r="63" spans="1:10" ht="23.1" hidden="1" customHeight="1" thickBot="1">
      <c r="B63" s="13"/>
      <c r="C63" s="9"/>
      <c r="D63" s="9"/>
      <c r="E63" s="25"/>
      <c r="F63" s="9"/>
      <c r="G63" s="68"/>
      <c r="H63" s="22"/>
      <c r="I63" s="113"/>
      <c r="J63" s="106"/>
    </row>
    <row r="64" spans="1:10" ht="23.1" hidden="1" customHeight="1">
      <c r="A64" s="167" t="s">
        <v>67</v>
      </c>
      <c r="B64" s="73" t="s">
        <v>4</v>
      </c>
      <c r="C64" s="98" t="str">
        <f>[10]ит.пр!C6</f>
        <v>КНИГА Михаил Иванович</v>
      </c>
      <c r="D64" s="112" t="str">
        <f>[10]ит.пр!D6</f>
        <v>30.03.2007, 1ю</v>
      </c>
      <c r="E64" s="112" t="str">
        <f>[10]ит.пр!E6</f>
        <v>СФО</v>
      </c>
      <c r="F64" s="112" t="str">
        <f>[10]ит.пр!F6</f>
        <v>Кемеровская, Шерегеш, МС</v>
      </c>
      <c r="G64" s="112"/>
      <c r="H64" s="111" t="str">
        <f>[10]ит.пр!H6</f>
        <v>Созыгашев В.В. Субочев В.В</v>
      </c>
      <c r="I64" s="113"/>
      <c r="J64" s="106"/>
    </row>
    <row r="65" spans="1:10" ht="23.1" hidden="1" customHeight="1">
      <c r="A65" s="168"/>
      <c r="B65" s="78" t="s">
        <v>5</v>
      </c>
      <c r="C65" s="99" t="str">
        <f>[10]ит.пр!C7</f>
        <v>БЕРЕЗИКОВ Павел Сергеевич</v>
      </c>
      <c r="D65" s="107" t="str">
        <f>[10]ит.пр!D7</f>
        <v>14.03.2007, 1ю</v>
      </c>
      <c r="E65" s="107" t="str">
        <f>[10]ит.пр!E7</f>
        <v>СФО</v>
      </c>
      <c r="F65" s="107" t="str">
        <f>[10]ит.пр!F7</f>
        <v>Алтайский, Бийск, МС</v>
      </c>
      <c r="G65" s="107"/>
      <c r="H65" s="109" t="str">
        <f>[10]ит.пр!H7</f>
        <v>Озорин С.А. Кайгородов О.С</v>
      </c>
      <c r="I65" s="113"/>
      <c r="J65" s="106"/>
    </row>
    <row r="66" spans="1:10" ht="23.1" hidden="1" customHeight="1">
      <c r="A66" s="168"/>
      <c r="B66" s="78" t="s">
        <v>6</v>
      </c>
      <c r="C66" s="99" t="str">
        <f>[10]ит.пр!C8</f>
        <v>БОРИСОВ Петр Сергеевич</v>
      </c>
      <c r="D66" s="107" t="str">
        <f>[10]ит.пр!D8</f>
        <v>24.01.2007, 2ю</v>
      </c>
      <c r="E66" s="107" t="str">
        <f>[10]ит.пр!E8</f>
        <v>СФО</v>
      </c>
      <c r="F66" s="107" t="str">
        <f>[10]ит.пр!F8</f>
        <v>Омская, Омск , МО</v>
      </c>
      <c r="G66" s="107"/>
      <c r="H66" s="109" t="str">
        <f>[10]ит.пр!H8</f>
        <v>Генералова В.Е.</v>
      </c>
      <c r="I66" s="113"/>
      <c r="J66" s="106"/>
    </row>
    <row r="67" spans="1:10" ht="23.1" hidden="1" customHeight="1">
      <c r="A67" s="168"/>
      <c r="B67" s="78" t="s">
        <v>6</v>
      </c>
      <c r="C67" s="99" t="str">
        <f>[10]ит.пр!C9</f>
        <v>СТЕПАНОВ Всеволод Дмитриевич</v>
      </c>
      <c r="D67" s="107" t="str">
        <f>[10]ит.пр!D9</f>
        <v>07.03.2007, 1ю</v>
      </c>
      <c r="E67" s="107" t="str">
        <f>[10]ит.пр!E9</f>
        <v>СФО</v>
      </c>
      <c r="F67" s="107" t="str">
        <f>[10]ит.пр!F9</f>
        <v>Новосибирская, Новосибирск , МС</v>
      </c>
      <c r="G67" s="107"/>
      <c r="H67" s="109" t="str">
        <f>[10]ит.пр!H9</f>
        <v>Новак А.В.</v>
      </c>
      <c r="I67" s="113"/>
    </row>
    <row r="68" spans="1:10" ht="23.1" hidden="1" customHeight="1">
      <c r="A68" s="168"/>
      <c r="B68" s="78" t="s">
        <v>9</v>
      </c>
      <c r="C68" s="99" t="str">
        <f>[10]ит.пр!C10</f>
        <v>ШАНУЛИН Максим Мергеевич</v>
      </c>
      <c r="D68" s="107" t="str">
        <f>[10]ит.пр!D10</f>
        <v>08.06.2007, 2ю</v>
      </c>
      <c r="E68" s="107" t="str">
        <f>[10]ит.пр!E10</f>
        <v>СФО</v>
      </c>
      <c r="F68" s="107" t="str">
        <f>[10]ит.пр!F10</f>
        <v>Алтайский, Бийск, МС</v>
      </c>
      <c r="G68" s="107"/>
      <c r="H68" s="109" t="str">
        <f>[10]ит.пр!H10</f>
        <v>Первов В.И.</v>
      </c>
      <c r="I68" s="113"/>
    </row>
    <row r="69" spans="1:10" ht="25.5" hidden="1" customHeight="1" thickBot="1">
      <c r="A69" s="169"/>
      <c r="B69" s="79" t="s">
        <v>9</v>
      </c>
      <c r="C69" s="100" t="str">
        <f>[10]ит.пр!C11</f>
        <v>БОГОСЛАВСКИЙ Сергей Александрович</v>
      </c>
      <c r="D69" s="108" t="str">
        <f>[10]ит.пр!D11</f>
        <v>31.03.2007, 3р</v>
      </c>
      <c r="E69" s="108" t="str">
        <f>[10]ит.пр!E11</f>
        <v>СФО</v>
      </c>
      <c r="F69" s="108" t="str">
        <f>[10]ит.пр!F11</f>
        <v>Кемеровская, Прокопьевск , МС</v>
      </c>
      <c r="G69" s="108"/>
      <c r="H69" s="110" t="str">
        <f>[10]ит.пр!H11</f>
        <v>Курбатов В.с</v>
      </c>
      <c r="I69" s="11"/>
    </row>
    <row r="70" spans="1:10" ht="23.1" hidden="1" customHeight="1" thickBot="1">
      <c r="A70" s="1"/>
      <c r="B70" s="45"/>
      <c r="C70" s="10"/>
      <c r="D70" s="10"/>
      <c r="E70" s="26"/>
      <c r="F70" s="10"/>
      <c r="G70" s="70"/>
      <c r="H70" s="21"/>
      <c r="I70" s="113"/>
      <c r="J70" s="106"/>
    </row>
    <row r="71" spans="1:10" ht="23.1" hidden="1" customHeight="1">
      <c r="A71" s="164" t="s">
        <v>68</v>
      </c>
      <c r="B71" s="73" t="s">
        <v>4</v>
      </c>
      <c r="C71" s="97" t="str">
        <f>[11]ит.пр!C6</f>
        <v>МУХАЧЕВ Максим Алексеевич</v>
      </c>
      <c r="D71" s="51" t="str">
        <f>[11]ит.пр!D6</f>
        <v>19.06.2007, 2ю</v>
      </c>
      <c r="E71" s="51" t="str">
        <f>[11]ит.пр!E6</f>
        <v>СФО</v>
      </c>
      <c r="F71" s="51" t="str">
        <f>[11]ит.пр!F6</f>
        <v>Алтайский, Бийск, МС</v>
      </c>
      <c r="G71" s="51"/>
      <c r="H71" s="52" t="str">
        <f>[11]ит.пр!H6</f>
        <v>Кайгородов О.С Гаврилов В.В.</v>
      </c>
      <c r="I71" s="113"/>
      <c r="J71" s="106"/>
    </row>
    <row r="72" spans="1:10" ht="23.1" hidden="1" customHeight="1">
      <c r="A72" s="165"/>
      <c r="B72" s="78" t="s">
        <v>5</v>
      </c>
      <c r="C72" s="102" t="str">
        <f>[11]ит.пр!C7</f>
        <v>БЛАДУРИН Дмитрий Александрович</v>
      </c>
      <c r="D72" s="103" t="str">
        <f>[11]ит.пр!D7</f>
        <v>19.07.2008, 1ю</v>
      </c>
      <c r="E72" s="103" t="str">
        <f>[11]ит.пр!E7</f>
        <v>СФО</v>
      </c>
      <c r="F72" s="103" t="str">
        <f>[11]ит.пр!F7</f>
        <v>Новосибирская, р.п.Сузун, МС</v>
      </c>
      <c r="G72" s="103"/>
      <c r="H72" s="104" t="str">
        <f>[11]ит.пр!H7</f>
        <v>Омельченко С.С</v>
      </c>
      <c r="I72" s="113"/>
      <c r="J72" s="106"/>
    </row>
    <row r="73" spans="1:10" ht="23.1" hidden="1" customHeight="1">
      <c r="A73" s="165"/>
      <c r="B73" s="78" t="s">
        <v>6</v>
      </c>
      <c r="C73" s="102" t="str">
        <f>[11]ит.пр!C8</f>
        <v>БЕЛАН Владимир Викторович</v>
      </c>
      <c r="D73" s="103" t="str">
        <f>[11]ит.пр!D8</f>
        <v>13.01.0008, 2ю</v>
      </c>
      <c r="E73" s="103" t="str">
        <f>[11]ит.пр!E8</f>
        <v>СФО</v>
      </c>
      <c r="F73" s="103" t="str">
        <f>[11]ит.пр!F8</f>
        <v>Алтайский, Шипуново , МС</v>
      </c>
      <c r="G73" s="103"/>
      <c r="H73" s="104" t="str">
        <f>[11]ит.пр!H8</f>
        <v>Куликов В. М.</v>
      </c>
      <c r="I73" s="113"/>
      <c r="J73" s="106"/>
    </row>
    <row r="74" spans="1:10" ht="23.1" hidden="1" customHeight="1">
      <c r="A74" s="165"/>
      <c r="B74" s="78" t="s">
        <v>6</v>
      </c>
      <c r="C74" s="102" t="str">
        <f>[11]ит.пр!C9</f>
        <v>ГОРБУНОВ Эдуард Степанович</v>
      </c>
      <c r="D74" s="103" t="str">
        <f>[11]ит.пр!D9</f>
        <v>15.10.2008, 3ю</v>
      </c>
      <c r="E74" s="103" t="str">
        <f>[11]ит.пр!E9</f>
        <v>СФО</v>
      </c>
      <c r="F74" s="103" t="str">
        <f>[11]ит.пр!F9</f>
        <v>Красноярский, Сосновоборск , МС</v>
      </c>
      <c r="G74" s="103"/>
      <c r="H74" s="104" t="str">
        <f>[11]ит.пр!H9</f>
        <v>Филатов Е.К</v>
      </c>
      <c r="I74" s="113"/>
    </row>
    <row r="75" spans="1:10" ht="23.1" hidden="1" customHeight="1">
      <c r="A75" s="165"/>
      <c r="B75" s="78" t="s">
        <v>9</v>
      </c>
      <c r="C75" s="102" t="str">
        <f>[11]ит.пр!C10</f>
        <v>ОСИПОВ Алексей Андреевич</v>
      </c>
      <c r="D75" s="103" t="str">
        <f>[11]ит.пр!D10</f>
        <v>24.03.2007, 3ю</v>
      </c>
      <c r="E75" s="103" t="str">
        <f>[11]ит.пр!E10</f>
        <v>СФО</v>
      </c>
      <c r="F75" s="103" t="str">
        <f>[11]ит.пр!F10</f>
        <v>Алтайский, Барнаул , СС</v>
      </c>
      <c r="G75" s="103"/>
      <c r="H75" s="104" t="str">
        <f>[11]ит.пр!H10</f>
        <v>Захаров А. В, Пушилина Ю.С</v>
      </c>
      <c r="I75" s="113"/>
    </row>
    <row r="76" spans="1:10" ht="23.1" hidden="1" customHeight="1" thickBot="1">
      <c r="A76" s="166"/>
      <c r="B76" s="79" t="s">
        <v>5</v>
      </c>
      <c r="C76" s="105" t="str">
        <f>[11]ит.пр!C11</f>
        <v>ПОПРАВКИН Никита Вячеславович</v>
      </c>
      <c r="D76" s="53" t="str">
        <f>[11]ит.пр!D11</f>
        <v>27.08.2007, 1ю</v>
      </c>
      <c r="E76" s="53" t="str">
        <f>[11]ит.пр!E11</f>
        <v>СФО</v>
      </c>
      <c r="F76" s="53" t="str">
        <f>[11]ит.пр!F11</f>
        <v>Алтайский, Бийск, МС</v>
      </c>
      <c r="G76" s="53"/>
      <c r="H76" s="120" t="str">
        <f>[11]ит.пр!H11</f>
        <v>Евтушенко Д.Ю., Демьяненко С.А.</v>
      </c>
      <c r="I76" s="11"/>
    </row>
    <row r="77" spans="1:10" ht="23.1" customHeight="1" thickBot="1">
      <c r="B77" s="12"/>
      <c r="C77" s="3"/>
      <c r="D77" s="4"/>
      <c r="E77" s="4"/>
      <c r="F77" s="5"/>
      <c r="G77" s="5"/>
      <c r="H77" s="3"/>
      <c r="I77" s="121">
        <v>0</v>
      </c>
      <c r="J77" s="115"/>
    </row>
    <row r="78" spans="1:10" ht="23.1" customHeight="1">
      <c r="A78" s="1"/>
      <c r="B78" s="2"/>
      <c r="C78" s="3"/>
      <c r="D78" s="4"/>
      <c r="E78" s="4"/>
      <c r="F78" s="5"/>
      <c r="G78" s="5"/>
      <c r="H78" s="3"/>
      <c r="I78" s="121">
        <v>0</v>
      </c>
      <c r="J78" s="115"/>
    </row>
    <row r="79" spans="1:10" ht="23.1" customHeight="1">
      <c r="A79" s="1"/>
      <c r="B79" s="24" t="str">
        <f>[1]реквизиты!$A$6</f>
        <v>Гл. судья, судья ВК</v>
      </c>
      <c r="C79" s="6"/>
      <c r="D79" s="6"/>
      <c r="E79" s="27"/>
      <c r="F79" s="24" t="str">
        <f>'1стр'!F55</f>
        <v>В.В. Гаврилов</v>
      </c>
      <c r="G79" s="24"/>
      <c r="H79" s="6"/>
      <c r="I79" s="113"/>
      <c r="J79" s="106"/>
    </row>
    <row r="80" spans="1:10" ht="23.1" customHeight="1">
      <c r="A80" s="1"/>
      <c r="B80" s="24"/>
      <c r="C80" s="7"/>
      <c r="D80" s="7"/>
      <c r="E80" s="28"/>
      <c r="F80" s="23" t="str">
        <f>[1]реквизиты!$G$7</f>
        <v>/Бийск/</v>
      </c>
      <c r="G80" s="23"/>
      <c r="H80" s="7"/>
      <c r="I80" s="113"/>
      <c r="J80" s="106"/>
    </row>
    <row r="81" spans="1:19" ht="23.1" customHeight="1">
      <c r="A81" s="1"/>
      <c r="B81" s="24" t="str">
        <f>[1]реквизиты!$A$8</f>
        <v>Гл. секретарь, судья ВК</v>
      </c>
      <c r="C81" s="7"/>
      <c r="D81" s="7"/>
      <c r="E81" s="28"/>
      <c r="F81" s="24" t="str">
        <f>[1]реквизиты!$G$8</f>
        <v>П.В. Шалюта</v>
      </c>
      <c r="G81" s="24"/>
      <c r="H81" s="6"/>
      <c r="I81" s="113"/>
    </row>
    <row r="82" spans="1:19" ht="23.1" customHeight="1">
      <c r="C82" s="1"/>
      <c r="F82" t="str">
        <f>[1]реквизиты!$G$9</f>
        <v>/ Бийск /</v>
      </c>
      <c r="H82" s="7"/>
      <c r="I82" s="113"/>
    </row>
    <row r="83" spans="1:19" ht="9" customHeight="1"/>
    <row r="84" spans="1:19" ht="29.25" customHeight="1">
      <c r="J84" s="1"/>
    </row>
    <row r="85" spans="1:19" ht="12" customHeight="1"/>
    <row r="86" spans="1:19" ht="21.75" customHeight="1"/>
    <row r="87" spans="1:19" ht="12" customHeight="1"/>
    <row r="88" spans="1:19" ht="12" customHeight="1"/>
    <row r="93" spans="1:19">
      <c r="S93" t="s">
        <v>8</v>
      </c>
    </row>
  </sheetData>
  <mergeCells count="32">
    <mergeCell ref="A50:A55"/>
    <mergeCell ref="A57:A62"/>
    <mergeCell ref="A64:A69"/>
    <mergeCell ref="A71:A76"/>
    <mergeCell ref="A15:A20"/>
    <mergeCell ref="I18:I19"/>
    <mergeCell ref="A22:A27"/>
    <mergeCell ref="A29:A34"/>
    <mergeCell ref="A36:A41"/>
    <mergeCell ref="A43:A48"/>
    <mergeCell ref="J14:J15"/>
    <mergeCell ref="F6:F7"/>
    <mergeCell ref="G6:G7"/>
    <mergeCell ref="H6:H7"/>
    <mergeCell ref="I6:I7"/>
    <mergeCell ref="J8:J9"/>
    <mergeCell ref="I10:I11"/>
    <mergeCell ref="J10:J11"/>
    <mergeCell ref="I12:I13"/>
    <mergeCell ref="J12:J13"/>
    <mergeCell ref="A8:A13"/>
    <mergeCell ref="I8:I9"/>
    <mergeCell ref="A1:I1"/>
    <mergeCell ref="A2:I2"/>
    <mergeCell ref="A3:I3"/>
    <mergeCell ref="A4:I4"/>
    <mergeCell ref="A5:I5"/>
    <mergeCell ref="A6:A7"/>
    <mergeCell ref="B6:B7"/>
    <mergeCell ref="C6:C7"/>
    <mergeCell ref="D6:D7"/>
    <mergeCell ref="E6:E7"/>
  </mergeCells>
  <conditionalFormatting sqref="G21 G28 G70 G35 G42 G49 G56 G63">
    <cfRule type="cellIs" dxfId="0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84" max="7" man="1"/>
  </rowBreaks>
  <colBreaks count="2" manualBreakCount="2">
    <brk id="13" max="1048575" man="1"/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ФИН</vt:lpstr>
      <vt:lpstr>2стр</vt:lpstr>
      <vt:lpstr>1стр</vt:lpstr>
      <vt:lpstr>призеры</vt:lpstr>
      <vt:lpstr>призеры дев</vt:lpstr>
      <vt:lpstr>'1стр'!Область_печати</vt:lpstr>
      <vt:lpstr>'2стр'!Область_печати</vt:lpstr>
      <vt:lpstr>призеры!Область_печати</vt:lpstr>
      <vt:lpstr>'призеры дев'!Область_печати</vt:lpstr>
      <vt:lpstr>ФИН!Область_печати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2021-10-10T10:22:49Z</cp:lastPrinted>
  <dcterms:created xsi:type="dcterms:W3CDTF">1996-10-08T23:32:33Z</dcterms:created>
  <dcterms:modified xsi:type="dcterms:W3CDTF">2021-10-10T10:23:13Z</dcterms:modified>
</cp:coreProperties>
</file>