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призеры!$A$1:$I$145</definedName>
  </definedNames>
  <calcPr calcId="124519"/>
</workbook>
</file>

<file path=xl/calcChain.xml><?xml version="1.0" encoding="utf-8"?>
<calcChain xmlns="http://schemas.openxmlformats.org/spreadsheetml/2006/main">
  <c r="H101" i="3"/>
  <c r="F101"/>
  <c r="D101"/>
  <c r="C101"/>
  <c r="H99"/>
  <c r="F99"/>
  <c r="D99"/>
  <c r="C99"/>
  <c r="F83" l="1"/>
  <c r="F81"/>
  <c r="D83"/>
  <c r="D81"/>
  <c r="F79"/>
  <c r="F77"/>
  <c r="D79"/>
  <c r="D77"/>
  <c r="C79"/>
  <c r="D75"/>
  <c r="C83"/>
  <c r="C81"/>
  <c r="H81"/>
  <c r="H79"/>
  <c r="H77"/>
  <c r="H75"/>
  <c r="F75"/>
  <c r="H83"/>
  <c r="D88"/>
  <c r="F88"/>
  <c r="H88"/>
  <c r="C88"/>
  <c r="D86"/>
  <c r="F86"/>
  <c r="H86"/>
  <c r="C86"/>
  <c r="C75"/>
  <c r="C77"/>
  <c r="H73"/>
  <c r="D73"/>
  <c r="F73"/>
  <c r="C73"/>
  <c r="D70"/>
  <c r="H68"/>
  <c r="F68"/>
  <c r="D68"/>
  <c r="C68"/>
  <c r="H66"/>
  <c r="F66"/>
  <c r="D66"/>
  <c r="C66"/>
  <c r="H64"/>
  <c r="F64"/>
  <c r="D64"/>
  <c r="C64"/>
  <c r="H62"/>
  <c r="H60"/>
  <c r="F62"/>
  <c r="F60"/>
  <c r="D62"/>
  <c r="D60"/>
  <c r="C62"/>
  <c r="C60"/>
  <c r="H70"/>
  <c r="F70"/>
  <c r="C70"/>
  <c r="D36"/>
  <c r="F36"/>
  <c r="H36"/>
  <c r="D38"/>
  <c r="F38"/>
  <c r="H38"/>
  <c r="D40"/>
  <c r="F40"/>
  <c r="H40"/>
  <c r="C40"/>
  <c r="C38"/>
  <c r="C36"/>
  <c r="D23"/>
  <c r="F23"/>
  <c r="H23"/>
  <c r="D25"/>
  <c r="F25"/>
  <c r="H25"/>
  <c r="C25"/>
  <c r="C23"/>
  <c r="H57"/>
  <c r="F57"/>
  <c r="D57"/>
  <c r="C57"/>
  <c r="H55"/>
  <c r="F55"/>
  <c r="D55"/>
  <c r="C55"/>
  <c r="H53"/>
  <c r="F53"/>
  <c r="D53"/>
  <c r="C53"/>
  <c r="H51"/>
  <c r="F51"/>
  <c r="D51"/>
  <c r="C51"/>
  <c r="H49"/>
  <c r="F49"/>
  <c r="D49"/>
  <c r="C49"/>
  <c r="H47"/>
  <c r="F47"/>
  <c r="D47"/>
  <c r="C47"/>
  <c r="H44"/>
  <c r="F44"/>
  <c r="D44"/>
  <c r="C44"/>
  <c r="H42"/>
  <c r="F42"/>
  <c r="D42"/>
  <c r="C42"/>
  <c r="H34"/>
  <c r="F34"/>
  <c r="D34"/>
  <c r="C34"/>
  <c r="H31"/>
  <c r="F31"/>
  <c r="D31"/>
  <c r="C31"/>
  <c r="H29"/>
  <c r="F29"/>
  <c r="D29"/>
  <c r="C29"/>
  <c r="H27"/>
  <c r="F27"/>
  <c r="D27"/>
  <c r="C27"/>
  <c r="H21"/>
  <c r="F21"/>
  <c r="D21"/>
  <c r="C21"/>
  <c r="H18"/>
  <c r="F18"/>
  <c r="D18"/>
  <c r="C18"/>
  <c r="H16"/>
  <c r="F16"/>
  <c r="D16"/>
  <c r="C16"/>
  <c r="H14"/>
  <c r="F14"/>
  <c r="D14"/>
  <c r="C14"/>
  <c r="H12"/>
  <c r="F12"/>
  <c r="D12"/>
  <c r="C12"/>
  <c r="H10"/>
  <c r="F10"/>
  <c r="D10"/>
  <c r="C10"/>
  <c r="H8"/>
  <c r="F8"/>
  <c r="D8"/>
  <c r="C8"/>
  <c r="C127"/>
  <c r="D127"/>
  <c r="E127"/>
  <c r="F127"/>
  <c r="H127"/>
  <c r="C129"/>
  <c r="D129"/>
  <c r="E129"/>
  <c r="F129"/>
  <c r="H129"/>
  <c r="C131"/>
  <c r="D131"/>
  <c r="E131"/>
  <c r="F131"/>
  <c r="H131"/>
  <c r="C133"/>
  <c r="D133"/>
  <c r="E133"/>
  <c r="F133"/>
  <c r="H133"/>
  <c r="C135"/>
  <c r="D135"/>
  <c r="E135"/>
  <c r="F135"/>
  <c r="H135"/>
  <c r="H125"/>
  <c r="F125"/>
  <c r="E125"/>
  <c r="D125"/>
  <c r="C125"/>
  <c r="I127" l="1"/>
  <c r="I125"/>
  <c r="F142" l="1"/>
  <c r="F141"/>
  <c r="F140"/>
  <c r="F139"/>
  <c r="B141"/>
  <c r="B139"/>
  <c r="A4"/>
  <c r="A3"/>
  <c r="G122" l="1"/>
  <c r="C122"/>
  <c r="H122"/>
  <c r="D122"/>
  <c r="E122"/>
  <c r="G112"/>
  <c r="C112"/>
  <c r="E112"/>
  <c r="H112"/>
  <c r="D112"/>
  <c r="F116"/>
  <c r="G116"/>
  <c r="C116"/>
  <c r="D116"/>
  <c r="E116"/>
  <c r="H116"/>
  <c r="H120"/>
  <c r="D120"/>
  <c r="G120"/>
  <c r="E120"/>
  <c r="C120"/>
  <c r="E118"/>
  <c r="G118"/>
  <c r="C118"/>
  <c r="H118"/>
  <c r="D118"/>
  <c r="F120" l="1"/>
  <c r="F118"/>
  <c r="F122"/>
  <c r="F112"/>
  <c r="G114"/>
  <c r="C114"/>
  <c r="D114"/>
  <c r="E114"/>
  <c r="H114"/>
  <c r="F114" l="1"/>
  <c r="G109" l="1"/>
  <c r="C109"/>
  <c r="H109"/>
  <c r="D109"/>
  <c r="E109"/>
  <c r="F103"/>
  <c r="G103"/>
  <c r="D103"/>
  <c r="E103"/>
  <c r="H103"/>
  <c r="H107"/>
  <c r="D107"/>
  <c r="G107"/>
  <c r="E107"/>
  <c r="C107"/>
  <c r="E105"/>
  <c r="G105"/>
  <c r="C105"/>
  <c r="H105"/>
  <c r="D105"/>
  <c r="F105" l="1"/>
  <c r="F107"/>
  <c r="F109"/>
  <c r="E92" l="1"/>
  <c r="H90"/>
  <c r="D96"/>
  <c r="C94"/>
  <c r="C92" l="1"/>
  <c r="E90"/>
  <c r="F92"/>
  <c r="D92"/>
  <c r="H92"/>
  <c r="G90"/>
  <c r="F90"/>
  <c r="D90"/>
  <c r="H94"/>
  <c r="D94"/>
  <c r="G94"/>
  <c r="F94"/>
  <c r="E94"/>
  <c r="G92"/>
  <c r="C90"/>
  <c r="F96"/>
  <c r="G96"/>
  <c r="E96"/>
  <c r="H96"/>
  <c r="C96"/>
</calcChain>
</file>

<file path=xl/sharedStrings.xml><?xml version="1.0" encoding="utf-8"?>
<sst xmlns="http://schemas.openxmlformats.org/spreadsheetml/2006/main" count="80" uniqueCount="25">
  <si>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</si>
  <si>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</si>
  <si>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</si>
  <si>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</si>
  <si>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</si>
  <si>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</si>
  <si>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</si>
  <si>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</si>
  <si>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</si>
  <si>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</si>
  <si>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</si>
  <si>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</si>
  <si>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</si>
  <si>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</si>
  <si>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</si>
  <si>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</si>
  <si>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</si>
  <si>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100 кг</t>
  </si>
  <si>
    <t>56 кг</t>
  </si>
  <si>
    <t>60 кг</t>
  </si>
  <si>
    <t>64 кг</t>
  </si>
  <si>
    <t>80 кг</t>
  </si>
  <si>
    <t>св 80 кг</t>
  </si>
  <si>
    <t>68 кг</t>
  </si>
  <si>
    <t>72 кг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</si>
</sst>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26" xfId="0" applyFont="1" applyFill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 vertical="center" textRotation="90"/>
    </xf>
    <xf numFmtId="0" fontId="12" fillId="2" borderId="20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14" fillId="2" borderId="18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2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Алтайского края по самбо среди женщин</v>
          </cell>
        </row>
        <row r="3">
          <cell r="A3" t="str">
            <v>16-18.11. 2018г.                                                        г.Барнаул</v>
          </cell>
        </row>
        <row r="6">
          <cell r="A6" t="str">
            <v>Гл. судья, судья 1К</v>
          </cell>
          <cell r="G6" t="str">
            <v>С.М.Трескин</v>
          </cell>
        </row>
        <row r="7">
          <cell r="G7" t="str">
            <v>/Бийск/</v>
          </cell>
        </row>
        <row r="8">
          <cell r="A8" t="str">
            <v>Гл. секретарь, судья 1К</v>
          </cell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</row>
      </sheetData>
      <sheetData sheetId="1"/>
      <sheetData sheetId="2"/>
      <sheetData sheetId="3"/>
      <sheetData sheetId="4">
        <row r="6">
          <cell r="C6" t="str">
            <v>ЧОЛОЯН Амиран Князович</v>
          </cell>
        </row>
        <row r="10">
          <cell r="C10" t="str">
            <v>ПЛОТНИКОВ Андрей Вячеславович</v>
          </cell>
          <cell r="D10" t="str">
            <v>06.07.94, 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Хоряков В.В.</v>
          </cell>
        </row>
        <row r="12">
          <cell r="C12" t="str">
            <v>ИВАНОВ Владимир Владимирович</v>
          </cell>
          <cell r="D12" t="str">
            <v>22.06.95, КМС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Поспелов К.Г. Михалевич А.И.</v>
          </cell>
        </row>
        <row r="14">
          <cell r="C14" t="str">
            <v>МАГОМЕДОВ Билал Шахбанович</v>
          </cell>
          <cell r="D14" t="str">
            <v>09.09.94, КМС</v>
          </cell>
          <cell r="E14" t="str">
            <v>УФО</v>
          </cell>
          <cell r="F14" t="str">
            <v>Тюменская, Тюмень, МО</v>
          </cell>
          <cell r="G14">
            <v>0</v>
          </cell>
          <cell r="H14" t="str">
            <v>Гаранин Е.А. Бондарь Е.В.</v>
          </cell>
        </row>
        <row r="16">
          <cell r="C16" t="str">
            <v>АЛЕКСАНДРОВ Александр Александрович</v>
          </cell>
          <cell r="D16" t="str">
            <v>23.01.94, КМС</v>
          </cell>
          <cell r="E16" t="str">
            <v>СФО</v>
          </cell>
          <cell r="F16" t="str">
            <v>Новосибирская, Новосибирск, Д</v>
          </cell>
          <cell r="G16">
            <v>0</v>
          </cell>
          <cell r="H16" t="str">
            <v>Томилов И.А. Гуща Р.А.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B7">
            <v>2</v>
          </cell>
        </row>
      </sheetData>
      <sheetData sheetId="1"/>
      <sheetData sheetId="2"/>
      <sheetData sheetId="3"/>
      <sheetData sheetId="4"/>
      <sheetData sheetId="5">
        <row r="6">
          <cell r="C6" t="str">
            <v>СТЕННИКОВ Вячеслав Иванович</v>
          </cell>
        </row>
        <row r="10">
          <cell r="D10" t="str">
            <v>27.01.95, КМС</v>
          </cell>
          <cell r="E10" t="str">
            <v>СФО</v>
          </cell>
          <cell r="F10" t="str">
            <v>Новосибирская, Новосибирск, Д</v>
          </cell>
          <cell r="G10">
            <v>0</v>
          </cell>
          <cell r="H10" t="str">
            <v>Томилов И.А. Гуща Р.А.</v>
          </cell>
        </row>
        <row r="12">
          <cell r="C12" t="str">
            <v>МАЛАХОВ Никита Максимович</v>
          </cell>
          <cell r="D12" t="str">
            <v>07.08.98, КМС</v>
          </cell>
          <cell r="E12" t="str">
            <v>СФО</v>
          </cell>
          <cell r="F12" t="str">
            <v>Новосибирская, Новосибирск, Д</v>
          </cell>
          <cell r="G12">
            <v>0</v>
          </cell>
          <cell r="H12" t="str">
            <v>Томилов И.А. Гуща Р.А.</v>
          </cell>
        </row>
        <row r="14">
          <cell r="C14" t="str">
            <v>БЫЧЕНКО Дмитрий Анатольевич</v>
          </cell>
          <cell r="D14" t="str">
            <v>01.01.96, КМС</v>
          </cell>
          <cell r="E14" t="str">
            <v>СФО</v>
          </cell>
          <cell r="F14" t="str">
            <v>Новосибирская, Новосибирск, Д</v>
          </cell>
          <cell r="G14">
            <v>0</v>
          </cell>
          <cell r="H14" t="str">
            <v>Поспелов К.Г. Михалевич А.И.</v>
          </cell>
        </row>
        <row r="16">
          <cell r="C16" t="str">
            <v>ИЛАЕВ Руслан Адамович</v>
          </cell>
          <cell r="D16" t="str">
            <v>10.09.96, КМС</v>
          </cell>
          <cell r="E16" t="str">
            <v>СФО</v>
          </cell>
          <cell r="F16" t="str">
            <v>Новосибирская, Новосибирск, Д</v>
          </cell>
          <cell r="G16">
            <v>0</v>
          </cell>
          <cell r="H16" t="str">
            <v>Томилов И.А. Гуща Р.А.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C6" t="str">
            <v>МОРДВИНОВ Алексей Игоревич</v>
          </cell>
          <cell r="D6" t="str">
            <v>18.09.88, 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Кондрашова О.А.</v>
          </cell>
        </row>
        <row r="8">
          <cell r="C8" t="str">
            <v>ДЕНИСОВ Максим Евгеньевич</v>
          </cell>
          <cell r="D8" t="str">
            <v>21.10.79, КМС</v>
          </cell>
          <cell r="E8" t="str">
            <v>ДФО</v>
          </cell>
          <cell r="F8" t="str">
            <v>Магаданский, Магадан, МО</v>
          </cell>
          <cell r="G8">
            <v>0</v>
          </cell>
          <cell r="H8" t="str">
            <v>Коробков С.И.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2">
          <cell r="C12" t="str">
            <v>ЗМОЖНЫЙ Никита Алексеевич</v>
          </cell>
          <cell r="D12" t="str">
            <v>19.10.93, КМС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Кулеш М.В. Кулеш П.В.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СМУТКИНА Полина</v>
          </cell>
          <cell r="D6" t="str">
            <v>03.08.00, 2р</v>
          </cell>
          <cell r="E6" t="str">
            <v>Алт.</v>
          </cell>
          <cell r="F6" t="str">
            <v>Заринск</v>
          </cell>
          <cell r="H6" t="str">
            <v>Блинова Л.О.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H8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H12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H14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H16" t="str">
            <v/>
          </cell>
        </row>
      </sheetData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C6" t="str">
            <v>ЛЕВАШЕВ Дмитрий Викторович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ПЛЕШАКОВА Анастасия Евгеньевна</v>
          </cell>
          <cell r="D6" t="str">
            <v>01.04.00, КМС</v>
          </cell>
          <cell r="F6" t="str">
            <v>"Спарта" Барнаул</v>
          </cell>
          <cell r="H6" t="str">
            <v>Сбитнев В.Н.</v>
          </cell>
        </row>
        <row r="8">
          <cell r="C8" t="e">
            <v>#N/A</v>
          </cell>
          <cell r="D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ПОПОВА Виктория Олеговна</v>
          </cell>
          <cell r="D6" t="str">
            <v>18.06.98, КМС</v>
          </cell>
          <cell r="F6" t="str">
            <v>"Олимпия" Барнаул</v>
          </cell>
          <cell r="H6" t="str">
            <v>Коротеев А.Ю.</v>
          </cell>
        </row>
        <row r="7">
          <cell r="C7" t="str">
            <v>МИХЕЛЬСОН Дарья Александровна</v>
          </cell>
          <cell r="D7" t="str">
            <v>24.01.93, КМС</v>
          </cell>
          <cell r="F7" t="str">
            <v>СК "Добрыня" Барнаул</v>
          </cell>
          <cell r="H7" t="str">
            <v>Будьков Д.В.</v>
          </cell>
        </row>
        <row r="8">
          <cell r="C8" t="str">
            <v xml:space="preserve">КАЛМАКОВА Галина Михайловна </v>
          </cell>
          <cell r="D8" t="str">
            <v>09.04.00, 2р</v>
          </cell>
          <cell r="F8" t="str">
            <v>КДЮСШ Барнаул</v>
          </cell>
          <cell r="H8" t="str">
            <v>Буторин С.П.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КРИВЕНКО Анна Сергеевна</v>
          </cell>
          <cell r="D6" t="str">
            <v>27.08.00, КМС</v>
          </cell>
          <cell r="F6" t="str">
            <v>"Олимпия" Барнаул</v>
          </cell>
          <cell r="H6" t="str">
            <v>Зайцев О.В., Блинова О.С.</v>
          </cell>
        </row>
        <row r="7">
          <cell r="C7" t="str">
            <v>СТАРОСТИНА Лидия Дмитриевна</v>
          </cell>
          <cell r="D7" t="str">
            <v>26.09.99, КМС</v>
          </cell>
          <cell r="F7" t="str">
            <v>АЦС</v>
          </cell>
          <cell r="H7" t="str">
            <v>Жданов В.В., Харахордин С.Е.</v>
          </cell>
        </row>
        <row r="8">
          <cell r="C8" t="str">
            <v>БЕЗЗУБЦЕВА Олеся Николаевна</v>
          </cell>
          <cell r="D8" t="str">
            <v>30.08.01, 1р</v>
          </cell>
          <cell r="F8" t="str">
            <v>АУОР, Барнаул</v>
          </cell>
          <cell r="H8" t="str">
            <v>Тюкин С.Г., Жданов В.В.</v>
          </cell>
        </row>
        <row r="9">
          <cell r="C9" t="e">
            <v>#N/A</v>
          </cell>
          <cell r="D9" t="e">
            <v>#N/A</v>
          </cell>
          <cell r="F9" t="e">
            <v>#N/A</v>
          </cell>
          <cell r="H9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БЕСПАЛОВА Кристина Владимировна</v>
          </cell>
          <cell r="D6" t="str">
            <v>05.08.01, КМС</v>
          </cell>
          <cell r="F6" t="str">
            <v>Бийск</v>
          </cell>
          <cell r="H6" t="str">
            <v>Шалюта П.В., Паринова Т.В.</v>
          </cell>
        </row>
        <row r="8">
          <cell r="C8" t="e">
            <v>#N/A</v>
          </cell>
          <cell r="D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ЩЕРБАКОВА Алина Владимировна</v>
          </cell>
          <cell r="D6" t="str">
            <v>07.06.99, 1р</v>
          </cell>
          <cell r="F6" t="str">
            <v>КДЮСШ Барнаул</v>
          </cell>
          <cell r="H6" t="str">
            <v>Буторин С.П.</v>
          </cell>
        </row>
        <row r="7">
          <cell r="C7" t="str">
            <v>ПРИТУЛА Жанна Витальевна</v>
          </cell>
          <cell r="D7" t="str">
            <v>15.08.01, КМС</v>
          </cell>
          <cell r="F7" t="str">
            <v>КДЮСШ, Барнаул</v>
          </cell>
          <cell r="H7" t="str">
            <v>Буторин С.П.</v>
          </cell>
        </row>
        <row r="10">
          <cell r="C10" t="e">
            <v>#N/A</v>
          </cell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КИРЬЯНОВА Мария Эдуардовна</v>
          </cell>
          <cell r="D6" t="str">
            <v>16.01.01, 2р</v>
          </cell>
          <cell r="F6" t="str">
            <v>Бийск</v>
          </cell>
          <cell r="H6" t="str">
            <v>Паринова Т.В., Шалюта П.В.</v>
          </cell>
        </row>
        <row r="7">
          <cell r="C7" t="e">
            <v>#N/A</v>
          </cell>
        </row>
        <row r="10">
          <cell r="C10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ЧЕБОТАЕВА Ирина Александровна</v>
          </cell>
          <cell r="D6" t="str">
            <v>30.11.00,1р</v>
          </cell>
          <cell r="F6" t="str">
            <v>КДЮСШ Барнаул</v>
          </cell>
          <cell r="H6" t="str">
            <v>Буторин С.П.</v>
          </cell>
        </row>
        <row r="7">
          <cell r="C7" t="str">
            <v>СЕМЕНЕНКО Валерия Юрьевна</v>
          </cell>
          <cell r="D7" t="str">
            <v>25.03.01, 2р</v>
          </cell>
          <cell r="F7" t="str">
            <v>Бийск</v>
          </cell>
          <cell r="H7" t="str">
            <v>Шалюта П.В.</v>
          </cell>
        </row>
        <row r="10">
          <cell r="D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F16" t="e">
            <v>#N/A</v>
          </cell>
          <cell r="H16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ХРАМОЙКИНА Дарья Сергеевна</v>
          </cell>
          <cell r="D6" t="str">
            <v>24.03.01, 1р</v>
          </cell>
          <cell r="F6" t="str">
            <v>"Олимпия" Барнаул</v>
          </cell>
          <cell r="H6" t="str">
            <v>Зайцев О.В., Блинова О.С.</v>
          </cell>
        </row>
        <row r="7">
          <cell r="C7" t="str">
            <v>НИКОЛАЕВА Инесса Николаевна</v>
          </cell>
          <cell r="D7" t="str">
            <v>06.08.99, 2р</v>
          </cell>
          <cell r="F7" t="str">
            <v>АЛТГПУ</v>
          </cell>
          <cell r="H7" t="str">
            <v>Харахордин С.Е.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topLeftCell="A9" workbookViewId="0">
      <selection activeCell="L62" sqref="L6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2" spans="1:10" ht="17.25" customHeight="1">
      <c r="A2" s="50" t="s">
        <v>8</v>
      </c>
      <c r="B2" s="50"/>
      <c r="C2" s="50"/>
      <c r="D2" s="50"/>
      <c r="E2" s="50"/>
      <c r="F2" s="50"/>
      <c r="G2" s="50"/>
      <c r="H2" s="50"/>
      <c r="I2" s="50"/>
    </row>
    <row r="3" spans="1:10" ht="40.5" customHeight="1">
      <c r="A3" s="51" t="str">
        <f>[1]реквизиты!$A$2</f>
        <v>Чемпионат Алтайского края по самбо среди женщин</v>
      </c>
      <c r="B3" s="51"/>
      <c r="C3" s="51"/>
      <c r="D3" s="51"/>
      <c r="E3" s="51"/>
      <c r="F3" s="51"/>
      <c r="G3" s="51"/>
      <c r="H3" s="51"/>
      <c r="I3" s="51"/>
    </row>
    <row r="4" spans="1:10" ht="16.5" customHeight="1" thickBot="1">
      <c r="A4" s="50" t="str">
        <f>[1]реквизиты!$A$3</f>
        <v>16-18.11. 2018г.                                                        г.Барнаул</v>
      </c>
      <c r="B4" s="50"/>
      <c r="C4" s="50"/>
      <c r="D4" s="50"/>
      <c r="E4" s="50"/>
      <c r="F4" s="50"/>
      <c r="G4" s="50"/>
      <c r="H4" s="50"/>
      <c r="I4" s="50"/>
    </row>
    <row r="5" spans="1:10" ht="3.75" hidden="1" customHeight="1" thickBot="1">
      <c r="A5" s="50"/>
      <c r="B5" s="50"/>
      <c r="C5" s="50"/>
      <c r="D5" s="50"/>
      <c r="E5" s="50"/>
      <c r="F5" s="50"/>
      <c r="G5" s="50"/>
      <c r="H5" s="50"/>
      <c r="I5" s="50"/>
    </row>
    <row r="6" spans="1:10" ht="11.1" customHeight="1">
      <c r="B6" s="69" t="s">
        <v>0</v>
      </c>
      <c r="C6" s="71" t="s">
        <v>1</v>
      </c>
      <c r="D6" s="71" t="s">
        <v>2</v>
      </c>
      <c r="E6" s="71" t="s">
        <v>15</v>
      </c>
      <c r="F6" s="71" t="s">
        <v>16</v>
      </c>
      <c r="G6" s="93"/>
      <c r="H6" s="60" t="s">
        <v>3</v>
      </c>
      <c r="I6" s="47"/>
    </row>
    <row r="7" spans="1:10" ht="13.5" customHeight="1" thickBot="1">
      <c r="B7" s="70"/>
      <c r="C7" s="72"/>
      <c r="D7" s="72"/>
      <c r="E7" s="72"/>
      <c r="F7" s="72"/>
      <c r="G7" s="94"/>
      <c r="H7" s="61"/>
      <c r="I7" s="47"/>
    </row>
    <row r="8" spans="1:10" ht="12.95" customHeight="1">
      <c r="A8" s="73" t="s">
        <v>9</v>
      </c>
      <c r="B8" s="65" t="s">
        <v>4</v>
      </c>
      <c r="C8" s="32" t="str">
        <f>[2]ит.пр!$C$6</f>
        <v>ПЛЕШАКОВА Анастасия Евгеньевна</v>
      </c>
      <c r="D8" s="32" t="str">
        <f>[2]ит.пр!$D$6</f>
        <v>01.04.00, КМС</v>
      </c>
      <c r="E8" s="32"/>
      <c r="F8" s="32" t="str">
        <f>[2]ит.пр!$F$6</f>
        <v>"Спарта" Барнаул</v>
      </c>
      <c r="G8" s="32"/>
      <c r="H8" s="41" t="str">
        <f>[2]ит.пр!$H$6</f>
        <v>Сбитнев В.Н.</v>
      </c>
      <c r="I8" s="48"/>
      <c r="J8" s="54">
        <v>1</v>
      </c>
    </row>
    <row r="9" spans="1:10" ht="12.95" customHeight="1" thickBot="1">
      <c r="A9" s="74"/>
      <c r="B9" s="66"/>
      <c r="C9" s="34"/>
      <c r="D9" s="34"/>
      <c r="E9" s="34"/>
      <c r="F9" s="34"/>
      <c r="G9" s="34"/>
      <c r="H9" s="46"/>
      <c r="I9" s="48"/>
      <c r="J9" s="54"/>
    </row>
    <row r="10" spans="1:10" ht="12.95" hidden="1" customHeight="1">
      <c r="A10" s="74"/>
      <c r="B10" s="62" t="s">
        <v>5</v>
      </c>
      <c r="C10" s="64" t="e">
        <f>[2]ит.пр!$C$8</f>
        <v>#N/A</v>
      </c>
      <c r="D10" s="67" t="e">
        <f>[2]ит.пр!$D$8</f>
        <v>#N/A</v>
      </c>
      <c r="E10" s="67"/>
      <c r="F10" s="67" t="e">
        <f>[2]ит.пр!$F$8</f>
        <v>#N/A</v>
      </c>
      <c r="G10" s="67"/>
      <c r="H10" s="68" t="e">
        <f>[2]ит.пр!$H$8</f>
        <v>#N/A</v>
      </c>
      <c r="I10" s="48"/>
      <c r="J10" s="54">
        <v>2</v>
      </c>
    </row>
    <row r="11" spans="1:10" ht="12.95" hidden="1" customHeight="1" thickBot="1">
      <c r="A11" s="74"/>
      <c r="B11" s="63"/>
      <c r="C11" s="33"/>
      <c r="D11" s="44"/>
      <c r="E11" s="44"/>
      <c r="F11" s="44"/>
      <c r="G11" s="44"/>
      <c r="H11" s="59"/>
      <c r="I11" s="48"/>
      <c r="J11" s="54"/>
    </row>
    <row r="12" spans="1:10" ht="12.95" hidden="1" customHeight="1">
      <c r="A12" s="74"/>
      <c r="B12" s="55" t="s">
        <v>6</v>
      </c>
      <c r="C12" s="32" t="e">
        <f>[2]ит.пр!$C$10</f>
        <v>#N/A</v>
      </c>
      <c r="D12" s="43" t="e">
        <f>[2]ит.пр!$D$10</f>
        <v>#N/A</v>
      </c>
      <c r="E12" s="43"/>
      <c r="F12" s="43" t="e">
        <f>[2]ит.пр!$F$10</f>
        <v>#N/A</v>
      </c>
      <c r="G12" s="43"/>
      <c r="H12" s="58" t="e">
        <f>[2]ит.пр!$H$10</f>
        <v>#N/A</v>
      </c>
      <c r="I12" s="45"/>
      <c r="J12" s="54">
        <v>3</v>
      </c>
    </row>
    <row r="13" spans="1:10" ht="12.95" hidden="1" customHeight="1" thickBot="1">
      <c r="A13" s="74"/>
      <c r="B13" s="55"/>
      <c r="C13" s="33"/>
      <c r="D13" s="44"/>
      <c r="E13" s="44"/>
      <c r="F13" s="44"/>
      <c r="G13" s="44"/>
      <c r="H13" s="59"/>
      <c r="I13" s="45"/>
      <c r="J13" s="54"/>
    </row>
    <row r="14" spans="1:10" ht="12.95" hidden="1" customHeight="1">
      <c r="A14" s="74"/>
      <c r="B14" s="82" t="s">
        <v>6</v>
      </c>
      <c r="C14" s="32" t="e">
        <f>[2]ит.пр!$C$12</f>
        <v>#N/A</v>
      </c>
      <c r="D14" s="43" t="e">
        <f>[2]ит.пр!$D$12</f>
        <v>#N/A</v>
      </c>
      <c r="E14" s="43"/>
      <c r="F14" s="43" t="e">
        <f>[2]ит.пр!$F12</f>
        <v>#N/A</v>
      </c>
      <c r="G14" s="43"/>
      <c r="H14" s="58" t="e">
        <f>[2]ит.пр!$H$12</f>
        <v>#N/A</v>
      </c>
      <c r="I14" s="15"/>
      <c r="J14" s="54">
        <v>4</v>
      </c>
    </row>
    <row r="15" spans="1:10" ht="12.95" hidden="1" customHeight="1" thickBot="1">
      <c r="A15" s="74"/>
      <c r="B15" s="83"/>
      <c r="C15" s="33"/>
      <c r="D15" s="44"/>
      <c r="E15" s="44"/>
      <c r="F15" s="44"/>
      <c r="G15" s="44"/>
      <c r="H15" s="59"/>
      <c r="I15" s="15"/>
      <c r="J15" s="54"/>
    </row>
    <row r="16" spans="1:10" ht="12.95" hidden="1" customHeight="1">
      <c r="A16" s="74"/>
      <c r="B16" s="82" t="s">
        <v>12</v>
      </c>
      <c r="C16" s="32" t="e">
        <f>[2]ит.пр!$C$14</f>
        <v>#N/A</v>
      </c>
      <c r="D16" s="43" t="e">
        <f>[2]ит.пр!$D$14</f>
        <v>#N/A</v>
      </c>
      <c r="E16" s="43"/>
      <c r="F16" s="43" t="e">
        <f>[2]ит.пр!$F$14</f>
        <v>#N/A</v>
      </c>
      <c r="G16" s="43"/>
      <c r="H16" s="58" t="e">
        <f>[2]ит.пр!$H$14</f>
        <v>#N/A</v>
      </c>
      <c r="I16" s="15"/>
    </row>
    <row r="17" spans="1:16" ht="12.95" hidden="1" customHeight="1" thickBot="1">
      <c r="A17" s="74"/>
      <c r="B17" s="83"/>
      <c r="C17" s="33"/>
      <c r="D17" s="44"/>
      <c r="E17" s="44"/>
      <c r="F17" s="44"/>
      <c r="G17" s="44"/>
      <c r="H17" s="59"/>
      <c r="I17" s="15"/>
    </row>
    <row r="18" spans="1:16" ht="12.95" hidden="1" customHeight="1">
      <c r="A18" s="74"/>
      <c r="B18" s="55" t="s">
        <v>12</v>
      </c>
      <c r="C18" s="32" t="e">
        <f>[2]ит.пр!$C$16</f>
        <v>#N/A</v>
      </c>
      <c r="D18" s="43" t="e">
        <f>[2]ит.пр!$D$16</f>
        <v>#N/A</v>
      </c>
      <c r="E18" s="43"/>
      <c r="F18" s="43" t="e">
        <f>[2]ит.пр!$F$16</f>
        <v>#N/A</v>
      </c>
      <c r="G18" s="43"/>
      <c r="H18" s="58" t="e">
        <f>[2]ит.пр!$H$16</f>
        <v>#N/A</v>
      </c>
      <c r="I18" s="45"/>
    </row>
    <row r="19" spans="1:16" ht="12.95" hidden="1" customHeight="1" thickBot="1">
      <c r="A19" s="75"/>
      <c r="B19" s="56"/>
      <c r="C19" s="33"/>
      <c r="D19" s="57"/>
      <c r="E19" s="57"/>
      <c r="F19" s="57"/>
      <c r="G19" s="57"/>
      <c r="H19" s="64"/>
      <c r="I19" s="45"/>
    </row>
    <row r="20" spans="1:16" ht="6" customHeight="1" thickBot="1">
      <c r="B20" s="8"/>
      <c r="C20" s="9"/>
      <c r="D20" s="9"/>
      <c r="E20" s="26"/>
      <c r="F20" s="9"/>
      <c r="G20" s="9"/>
      <c r="H20" s="9"/>
      <c r="I20" s="11"/>
    </row>
    <row r="21" spans="1:16" ht="12" customHeight="1">
      <c r="A21" s="76" t="s">
        <v>10</v>
      </c>
      <c r="B21" s="84" t="s">
        <v>4</v>
      </c>
      <c r="C21" s="32" t="str">
        <f>[3]ит.пр!C6</f>
        <v>ПОПОВА Виктория Олеговна</v>
      </c>
      <c r="D21" s="32" t="str">
        <f>[3]ит.пр!D6</f>
        <v>18.06.98, КМС</v>
      </c>
      <c r="E21" s="32"/>
      <c r="F21" s="32" t="str">
        <f>[3]ит.пр!F6</f>
        <v>"Олимпия" Барнаул</v>
      </c>
      <c r="G21" s="32"/>
      <c r="H21" s="41" t="str">
        <f>[3]ит.пр!H6</f>
        <v>Коротеев А.Ю.</v>
      </c>
      <c r="I21" s="45"/>
      <c r="J21" s="54">
        <v>5</v>
      </c>
    </row>
    <row r="22" spans="1:16" ht="12" customHeight="1" thickBot="1">
      <c r="A22" s="77"/>
      <c r="B22" s="55"/>
      <c r="C22" s="33"/>
      <c r="D22" s="33"/>
      <c r="E22" s="33"/>
      <c r="F22" s="33"/>
      <c r="G22" s="33"/>
      <c r="H22" s="42"/>
      <c r="I22" s="45"/>
      <c r="J22" s="54"/>
    </row>
    <row r="23" spans="1:16" ht="12" customHeight="1">
      <c r="A23" s="77"/>
      <c r="B23" s="55" t="s">
        <v>5</v>
      </c>
      <c r="C23" s="32" t="str">
        <f>[3]ит.пр!C7</f>
        <v>МИХЕЛЬСОН Дарья Александровна</v>
      </c>
      <c r="D23" s="32" t="str">
        <f>[3]ит.пр!D7</f>
        <v>24.01.93, КМС</v>
      </c>
      <c r="E23" s="32"/>
      <c r="F23" s="32" t="str">
        <f>[3]ит.пр!F7</f>
        <v>СК "Добрыня" Барнаул</v>
      </c>
      <c r="G23" s="32"/>
      <c r="H23" s="32" t="str">
        <f>[3]ит.пр!H7</f>
        <v>Будьков Д.В.</v>
      </c>
      <c r="I23" s="45"/>
      <c r="J23" s="54">
        <v>6</v>
      </c>
    </row>
    <row r="24" spans="1:16" ht="12" customHeight="1" thickBot="1">
      <c r="A24" s="77"/>
      <c r="B24" s="55"/>
      <c r="C24" s="33"/>
      <c r="D24" s="33"/>
      <c r="E24" s="33"/>
      <c r="F24" s="33"/>
      <c r="G24" s="33"/>
      <c r="H24" s="33"/>
      <c r="I24" s="45"/>
      <c r="J24" s="54"/>
    </row>
    <row r="25" spans="1:16" ht="12" customHeight="1">
      <c r="A25" s="77"/>
      <c r="B25" s="55" t="s">
        <v>6</v>
      </c>
      <c r="C25" s="32" t="str">
        <f>[3]ит.пр!C8</f>
        <v xml:space="preserve">КАЛМАКОВА Галина Михайловна </v>
      </c>
      <c r="D25" s="32" t="str">
        <f>[3]ит.пр!D8</f>
        <v>09.04.00, 2р</v>
      </c>
      <c r="E25" s="32"/>
      <c r="F25" s="32" t="str">
        <f>[3]ит.пр!F8</f>
        <v>КДЮСШ Барнаул</v>
      </c>
      <c r="G25" s="32"/>
      <c r="H25" s="32" t="str">
        <f>[3]ит.пр!H8</f>
        <v>Буторин С.П.</v>
      </c>
      <c r="I25" s="15"/>
      <c r="J25" s="54">
        <v>7</v>
      </c>
    </row>
    <row r="26" spans="1:16" ht="12" customHeight="1">
      <c r="A26" s="77"/>
      <c r="B26" s="55"/>
      <c r="C26" s="33"/>
      <c r="D26" s="33"/>
      <c r="E26" s="33"/>
      <c r="F26" s="33"/>
      <c r="G26" s="33"/>
      <c r="H26" s="33"/>
      <c r="I26" s="15"/>
      <c r="J26" s="54"/>
    </row>
    <row r="27" spans="1:16" ht="12" hidden="1" customHeight="1">
      <c r="A27" s="77"/>
      <c r="B27" s="55" t="s">
        <v>6</v>
      </c>
      <c r="C27" s="32" t="e">
        <f>[3]ит.пр!C12</f>
        <v>#N/A</v>
      </c>
      <c r="D27" s="32" t="e">
        <f>[3]ит.пр!D12</f>
        <v>#N/A</v>
      </c>
      <c r="E27" s="32"/>
      <c r="F27" s="32" t="e">
        <f>[3]ит.пр!F12</f>
        <v>#N/A</v>
      </c>
      <c r="G27" s="32"/>
      <c r="H27" s="41" t="e">
        <f>[3]ит.пр!H12</f>
        <v>#N/A</v>
      </c>
      <c r="I27" s="15"/>
      <c r="J27" s="54">
        <v>8</v>
      </c>
    </row>
    <row r="28" spans="1:16" ht="12" hidden="1" customHeight="1" thickBot="1">
      <c r="A28" s="77"/>
      <c r="B28" s="55"/>
      <c r="C28" s="33"/>
      <c r="D28" s="33"/>
      <c r="E28" s="33"/>
      <c r="F28" s="33"/>
      <c r="G28" s="33"/>
      <c r="H28" s="42"/>
      <c r="I28" s="15"/>
      <c r="J28" s="54"/>
    </row>
    <row r="29" spans="1:16" ht="12" hidden="1" customHeight="1">
      <c r="A29" s="77"/>
      <c r="B29" s="55" t="s">
        <v>12</v>
      </c>
      <c r="C29" s="32" t="e">
        <f>[3]ит.пр!C14</f>
        <v>#N/A</v>
      </c>
      <c r="D29" s="32" t="e">
        <f>[3]ит.пр!D14</f>
        <v>#N/A</v>
      </c>
      <c r="E29" s="32"/>
      <c r="F29" s="32" t="e">
        <f>[3]ит.пр!F14</f>
        <v>#N/A</v>
      </c>
      <c r="G29" s="32"/>
      <c r="H29" s="41" t="e">
        <f>[3]ит.пр!H14</f>
        <v>#N/A</v>
      </c>
      <c r="I29" s="45"/>
    </row>
    <row r="30" spans="1:16" ht="12" hidden="1" customHeight="1" thickBot="1">
      <c r="A30" s="77"/>
      <c r="B30" s="55"/>
      <c r="C30" s="33"/>
      <c r="D30" s="33"/>
      <c r="E30" s="33"/>
      <c r="F30" s="33"/>
      <c r="G30" s="33"/>
      <c r="H30" s="42"/>
      <c r="I30" s="45"/>
      <c r="L30" s="18"/>
      <c r="M30" s="19"/>
      <c r="N30" s="18"/>
      <c r="O30" s="20"/>
      <c r="P30" s="52"/>
    </row>
    <row r="31" spans="1:16" ht="12" hidden="1" customHeight="1">
      <c r="A31" s="77"/>
      <c r="B31" s="55" t="s">
        <v>12</v>
      </c>
      <c r="C31" s="32" t="e">
        <f>[3]ит.пр!C16</f>
        <v>#N/A</v>
      </c>
      <c r="D31" s="32" t="e">
        <f>[3]ит.пр!D16</f>
        <v>#N/A</v>
      </c>
      <c r="E31" s="32"/>
      <c r="F31" s="32" t="e">
        <f>[3]ит.пр!F16</f>
        <v>#N/A</v>
      </c>
      <c r="G31" s="32"/>
      <c r="H31" s="41" t="e">
        <f>[3]ит.пр!H16</f>
        <v>#N/A</v>
      </c>
      <c r="I31" s="45"/>
      <c r="L31" s="18"/>
      <c r="M31" s="19"/>
      <c r="N31" s="18"/>
      <c r="O31" s="20"/>
      <c r="P31" s="52"/>
    </row>
    <row r="32" spans="1:16" ht="12" hidden="1" customHeight="1" thickBot="1">
      <c r="A32" s="78"/>
      <c r="B32" s="56"/>
      <c r="C32" s="34"/>
      <c r="D32" s="34"/>
      <c r="E32" s="34"/>
      <c r="F32" s="34"/>
      <c r="G32" s="34"/>
      <c r="H32" s="46"/>
      <c r="I32" s="45"/>
    </row>
    <row r="33" spans="1:10" ht="12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76" t="s">
        <v>18</v>
      </c>
      <c r="B34" s="40" t="s">
        <v>4</v>
      </c>
      <c r="C34" s="32" t="str">
        <f>[4]ит.пр!C6</f>
        <v>КРИВЕНКО Анна Сергеевна</v>
      </c>
      <c r="D34" s="32" t="str">
        <f>[4]ит.пр!D6</f>
        <v>27.08.00, КМС</v>
      </c>
      <c r="E34" s="32"/>
      <c r="F34" s="32" t="str">
        <f>[4]ит.пр!F6</f>
        <v>"Олимпия" Барнаул</v>
      </c>
      <c r="G34" s="32"/>
      <c r="H34" s="41" t="str">
        <f>[4]ит.пр!H6</f>
        <v>Зайцев О.В., Блинова О.С.</v>
      </c>
      <c r="I34" s="45"/>
      <c r="J34" s="54">
        <v>9</v>
      </c>
    </row>
    <row r="35" spans="1:10" ht="12" customHeight="1" thickBot="1">
      <c r="A35" s="77"/>
      <c r="B35" s="37"/>
      <c r="C35" s="33"/>
      <c r="D35" s="33"/>
      <c r="E35" s="33"/>
      <c r="F35" s="33"/>
      <c r="G35" s="33"/>
      <c r="H35" s="42"/>
      <c r="I35" s="45"/>
      <c r="J35" s="54"/>
    </row>
    <row r="36" spans="1:10" ht="12" customHeight="1">
      <c r="A36" s="77"/>
      <c r="B36" s="37" t="s">
        <v>5</v>
      </c>
      <c r="C36" s="32" t="str">
        <f>[4]ит.пр!C7</f>
        <v>СТАРОСТИНА Лидия Дмитриевна</v>
      </c>
      <c r="D36" s="32" t="str">
        <f>[4]ит.пр!D7</f>
        <v>26.09.99, КМС</v>
      </c>
      <c r="E36" s="32"/>
      <c r="F36" s="32" t="str">
        <f>[4]ит.пр!F7</f>
        <v>АЦС</v>
      </c>
      <c r="G36" s="32"/>
      <c r="H36" s="32" t="str">
        <f>[4]ит.пр!H7</f>
        <v>Жданов В.В., Харахордин С.Е.</v>
      </c>
      <c r="I36" s="45"/>
      <c r="J36" s="54">
        <v>10</v>
      </c>
    </row>
    <row r="37" spans="1:10" ht="12" customHeight="1" thickBot="1">
      <c r="A37" s="77"/>
      <c r="B37" s="37"/>
      <c r="C37" s="33"/>
      <c r="D37" s="33"/>
      <c r="E37" s="33"/>
      <c r="F37" s="33"/>
      <c r="G37" s="33"/>
      <c r="H37" s="33"/>
      <c r="I37" s="45"/>
      <c r="J37" s="54"/>
    </row>
    <row r="38" spans="1:10" ht="12" customHeight="1">
      <c r="A38" s="77"/>
      <c r="B38" s="37" t="s">
        <v>6</v>
      </c>
      <c r="C38" s="32" t="str">
        <f>[4]ит.пр!C8</f>
        <v>БЕЗЗУБЦЕВА Олеся Николаевна</v>
      </c>
      <c r="D38" s="32" t="str">
        <f>[4]ит.пр!D8</f>
        <v>30.08.01, 1р</v>
      </c>
      <c r="E38" s="32"/>
      <c r="F38" s="32" t="str">
        <f>[4]ит.пр!F8</f>
        <v>АУОР, Барнаул</v>
      </c>
      <c r="G38" s="32"/>
      <c r="H38" s="32" t="str">
        <f>[4]ит.пр!H8</f>
        <v>Тюкин С.Г., Жданов В.В.</v>
      </c>
      <c r="I38" s="15"/>
      <c r="J38" s="54">
        <v>11</v>
      </c>
    </row>
    <row r="39" spans="1:10" ht="12" customHeight="1">
      <c r="A39" s="77"/>
      <c r="B39" s="37"/>
      <c r="C39" s="33"/>
      <c r="D39" s="33"/>
      <c r="E39" s="33"/>
      <c r="F39" s="33"/>
      <c r="G39" s="33"/>
      <c r="H39" s="33"/>
      <c r="I39" s="15"/>
      <c r="J39" s="54"/>
    </row>
    <row r="40" spans="1:10" ht="12" hidden="1" customHeight="1">
      <c r="A40" s="77"/>
      <c r="B40" s="37" t="s">
        <v>6</v>
      </c>
      <c r="C40" s="32" t="e">
        <f>[4]ит.пр!C9</f>
        <v>#N/A</v>
      </c>
      <c r="D40" s="32" t="e">
        <f>[4]ит.пр!D9</f>
        <v>#N/A</v>
      </c>
      <c r="E40" s="32"/>
      <c r="F40" s="32" t="e">
        <f>[4]ит.пр!F9</f>
        <v>#N/A</v>
      </c>
      <c r="G40" s="32"/>
      <c r="H40" s="32" t="e">
        <f>[4]ит.пр!H9</f>
        <v>#N/A</v>
      </c>
      <c r="I40" s="15"/>
      <c r="J40" s="54">
        <v>12</v>
      </c>
    </row>
    <row r="41" spans="1:10" ht="12" hidden="1" customHeight="1">
      <c r="A41" s="77"/>
      <c r="B41" s="37"/>
      <c r="C41" s="33"/>
      <c r="D41" s="33"/>
      <c r="E41" s="33"/>
      <c r="F41" s="33"/>
      <c r="G41" s="33"/>
      <c r="H41" s="33"/>
      <c r="I41" s="15"/>
      <c r="J41" s="54"/>
    </row>
    <row r="42" spans="1:10" ht="12" hidden="1" customHeight="1">
      <c r="A42" s="77"/>
      <c r="B42" s="37" t="s">
        <v>12</v>
      </c>
      <c r="C42" s="32" t="e">
        <f>[4]ит.пр!C14</f>
        <v>#N/A</v>
      </c>
      <c r="D42" s="32" t="e">
        <f>[4]ит.пр!D14</f>
        <v>#N/A</v>
      </c>
      <c r="E42" s="32"/>
      <c r="F42" s="32" t="e">
        <f>[4]ит.пр!F14</f>
        <v>#N/A</v>
      </c>
      <c r="G42" s="32"/>
      <c r="H42" s="41" t="e">
        <f>[4]ит.пр!H14</f>
        <v>#N/A</v>
      </c>
      <c r="I42" s="45"/>
    </row>
    <row r="43" spans="1:10" ht="12" hidden="1" customHeight="1" thickBot="1">
      <c r="A43" s="77"/>
      <c r="B43" s="37"/>
      <c r="C43" s="33"/>
      <c r="D43" s="33"/>
      <c r="E43" s="33"/>
      <c r="F43" s="33"/>
      <c r="G43" s="33"/>
      <c r="H43" s="42"/>
      <c r="I43" s="45"/>
    </row>
    <row r="44" spans="1:10" ht="12" hidden="1" customHeight="1">
      <c r="A44" s="77"/>
      <c r="B44" s="37" t="s">
        <v>12</v>
      </c>
      <c r="C44" s="32" t="e">
        <f>[4]ит.пр!C16</f>
        <v>#N/A</v>
      </c>
      <c r="D44" s="32" t="e">
        <f>[4]ит.пр!D16</f>
        <v>#N/A</v>
      </c>
      <c r="E44" s="32"/>
      <c r="F44" s="32" t="e">
        <f>[4]ит.пр!F16</f>
        <v>#N/A</v>
      </c>
      <c r="G44" s="32"/>
      <c r="H44" s="41" t="e">
        <f>[4]ит.пр!H16</f>
        <v>#N/A</v>
      </c>
      <c r="I44" s="45"/>
    </row>
    <row r="45" spans="1:10" ht="12" hidden="1" customHeight="1" thickBot="1">
      <c r="A45" s="78"/>
      <c r="B45" s="39"/>
      <c r="C45" s="34"/>
      <c r="D45" s="34"/>
      <c r="E45" s="34"/>
      <c r="F45" s="34"/>
      <c r="G45" s="34"/>
      <c r="H45" s="46"/>
      <c r="I45" s="45"/>
    </row>
    <row r="46" spans="1:10" ht="12" customHeight="1" thickBot="1">
      <c r="A46" s="31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85" t="s">
        <v>19</v>
      </c>
      <c r="B47" s="40" t="s">
        <v>4</v>
      </c>
      <c r="C47" s="32" t="str">
        <f>[5]ит.пр!C6</f>
        <v>БЕСПАЛОВА Кристина Владимировна</v>
      </c>
      <c r="D47" s="32" t="str">
        <f>[5]ит.пр!D6</f>
        <v>05.08.01, КМС</v>
      </c>
      <c r="E47" s="32"/>
      <c r="F47" s="32" t="str">
        <f>[5]ит.пр!F6</f>
        <v>Бийск</v>
      </c>
      <c r="G47" s="32"/>
      <c r="H47" s="32" t="str">
        <f>[5]ит.пр!H6</f>
        <v>Шалюта П.В., Паринова Т.В.</v>
      </c>
      <c r="I47" s="45"/>
      <c r="J47" s="54">
        <v>13</v>
      </c>
    </row>
    <row r="48" spans="1:10" ht="12" customHeight="1">
      <c r="A48" s="86"/>
      <c r="B48" s="37"/>
      <c r="C48" s="33"/>
      <c r="D48" s="33"/>
      <c r="E48" s="33"/>
      <c r="F48" s="33"/>
      <c r="G48" s="33"/>
      <c r="H48" s="33"/>
      <c r="I48" s="45"/>
      <c r="J48" s="54"/>
    </row>
    <row r="49" spans="1:10" ht="12" hidden="1" customHeight="1">
      <c r="A49" s="86"/>
      <c r="B49" s="37" t="s">
        <v>5</v>
      </c>
      <c r="C49" s="32" t="e">
        <f>[5]ит.пр!C8</f>
        <v>#N/A</v>
      </c>
      <c r="D49" s="32" t="e">
        <f>[5]ит.пр!D8</f>
        <v>#N/A</v>
      </c>
      <c r="E49" s="32"/>
      <c r="F49" s="32" t="e">
        <f>[5]ит.пр!F8</f>
        <v>#N/A</v>
      </c>
      <c r="G49" s="32"/>
      <c r="H49" s="32" t="e">
        <f>[5]ит.пр!H8</f>
        <v>#N/A</v>
      </c>
      <c r="I49" s="45"/>
      <c r="J49" s="54">
        <v>14</v>
      </c>
    </row>
    <row r="50" spans="1:10" ht="12" hidden="1" customHeight="1" thickBot="1">
      <c r="A50" s="86"/>
      <c r="B50" s="37"/>
      <c r="C50" s="33"/>
      <c r="D50" s="33"/>
      <c r="E50" s="33"/>
      <c r="F50" s="33"/>
      <c r="G50" s="33"/>
      <c r="H50" s="33"/>
      <c r="I50" s="45"/>
      <c r="J50" s="54"/>
    </row>
    <row r="51" spans="1:10" ht="12" hidden="1" customHeight="1">
      <c r="A51" s="86"/>
      <c r="B51" s="37" t="s">
        <v>6</v>
      </c>
      <c r="C51" s="32" t="e">
        <f>[5]ит.пр!C10</f>
        <v>#N/A</v>
      </c>
      <c r="D51" s="32" t="e">
        <f>[5]ит.пр!D10</f>
        <v>#N/A</v>
      </c>
      <c r="E51" s="32"/>
      <c r="F51" s="32" t="e">
        <f>[5]ит.пр!F10</f>
        <v>#N/A</v>
      </c>
      <c r="G51" s="32"/>
      <c r="H51" s="32" t="e">
        <f>[5]ит.пр!H10</f>
        <v>#N/A</v>
      </c>
      <c r="I51" s="15"/>
      <c r="J51" s="54">
        <v>15</v>
      </c>
    </row>
    <row r="52" spans="1:10" ht="12" hidden="1" customHeight="1" thickBot="1">
      <c r="A52" s="86"/>
      <c r="B52" s="37"/>
      <c r="C52" s="33"/>
      <c r="D52" s="33"/>
      <c r="E52" s="33"/>
      <c r="F52" s="33"/>
      <c r="G52" s="33"/>
      <c r="H52" s="33"/>
      <c r="I52" s="15"/>
      <c r="J52" s="54"/>
    </row>
    <row r="53" spans="1:10" ht="12" hidden="1" customHeight="1">
      <c r="A53" s="86"/>
      <c r="B53" s="37" t="s">
        <v>6</v>
      </c>
      <c r="C53" s="32" t="e">
        <f>[5]ит.пр!C12</f>
        <v>#N/A</v>
      </c>
      <c r="D53" s="32" t="e">
        <f>[5]ит.пр!D12</f>
        <v>#N/A</v>
      </c>
      <c r="E53" s="32"/>
      <c r="F53" s="32" t="e">
        <f>[5]ит.пр!F12</f>
        <v>#N/A</v>
      </c>
      <c r="G53" s="32"/>
      <c r="H53" s="32" t="e">
        <f>[5]ит.пр!H12</f>
        <v>#N/A</v>
      </c>
      <c r="I53" s="15"/>
      <c r="J53" s="54">
        <v>16</v>
      </c>
    </row>
    <row r="54" spans="1:10" ht="12" hidden="1" customHeight="1" thickBot="1">
      <c r="A54" s="86"/>
      <c r="B54" s="37"/>
      <c r="C54" s="33"/>
      <c r="D54" s="33"/>
      <c r="E54" s="33"/>
      <c r="F54" s="33"/>
      <c r="G54" s="33"/>
      <c r="H54" s="33"/>
      <c r="I54" s="15"/>
      <c r="J54" s="54"/>
    </row>
    <row r="55" spans="1:10" ht="12" hidden="1" customHeight="1">
      <c r="A55" s="86"/>
      <c r="B55" s="37" t="s">
        <v>12</v>
      </c>
      <c r="C55" s="32" t="e">
        <f>[5]ит.пр!C14</f>
        <v>#N/A</v>
      </c>
      <c r="D55" s="32" t="e">
        <f>[5]ит.пр!D14</f>
        <v>#N/A</v>
      </c>
      <c r="E55" s="32"/>
      <c r="F55" s="32" t="e">
        <f>[5]ит.пр!F14</f>
        <v>#N/A</v>
      </c>
      <c r="G55" s="32"/>
      <c r="H55" s="32" t="e">
        <f>[5]ит.пр!H14</f>
        <v>#N/A</v>
      </c>
      <c r="I55" s="53" t="s">
        <v>14</v>
      </c>
    </row>
    <row r="56" spans="1:10" ht="12" hidden="1" customHeight="1" thickBot="1">
      <c r="A56" s="86"/>
      <c r="B56" s="37"/>
      <c r="C56" s="33"/>
      <c r="D56" s="33"/>
      <c r="E56" s="33"/>
      <c r="F56" s="33"/>
      <c r="G56" s="33"/>
      <c r="H56" s="33"/>
      <c r="I56" s="53"/>
    </row>
    <row r="57" spans="1:10" ht="12" hidden="1" customHeight="1">
      <c r="A57" s="86"/>
      <c r="B57" s="37" t="s">
        <v>12</v>
      </c>
      <c r="C57" s="32" t="e">
        <f>[5]ит.пр!C16</f>
        <v>#N/A</v>
      </c>
      <c r="D57" s="32" t="e">
        <f>[5]ит.пр!D16</f>
        <v>#N/A</v>
      </c>
      <c r="E57" s="32"/>
      <c r="F57" s="32" t="e">
        <f>[5]ит.пр!F16</f>
        <v>#N/A</v>
      </c>
      <c r="G57" s="32"/>
      <c r="H57" s="32" t="e">
        <f>[5]ит.пр!H16</f>
        <v>#N/A</v>
      </c>
      <c r="I57" s="45"/>
    </row>
    <row r="58" spans="1:10" ht="12" hidden="1" customHeight="1" thickBot="1">
      <c r="A58" s="87"/>
      <c r="B58" s="39"/>
      <c r="C58" s="33"/>
      <c r="D58" s="33"/>
      <c r="E58" s="33"/>
      <c r="F58" s="33"/>
      <c r="G58" s="33"/>
      <c r="H58" s="33"/>
      <c r="I58" s="45"/>
    </row>
    <row r="59" spans="1:10" ht="12" customHeight="1" thickBot="1">
      <c r="A59" s="31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76" t="s">
        <v>20</v>
      </c>
      <c r="B60" s="40" t="s">
        <v>4</v>
      </c>
      <c r="C60" s="32" t="str">
        <f>[6]ит.пр!C6</f>
        <v>ЩЕРБАКОВА Алина Владимировна</v>
      </c>
      <c r="D60" s="32" t="str">
        <f>[6]ит.пр!D6</f>
        <v>07.06.99, 1р</v>
      </c>
      <c r="E60" s="32"/>
      <c r="F60" s="32" t="str">
        <f>[6]ит.пр!F6</f>
        <v>КДЮСШ Барнаул</v>
      </c>
      <c r="G60" s="32"/>
      <c r="H60" s="32" t="str">
        <f>[6]ит.пр!H6</f>
        <v>Буторин С.П.</v>
      </c>
      <c r="I60" s="45"/>
      <c r="J60" s="54">
        <v>17</v>
      </c>
    </row>
    <row r="61" spans="1:10" ht="12" customHeight="1" thickBot="1">
      <c r="A61" s="77"/>
      <c r="B61" s="37"/>
      <c r="C61" s="33"/>
      <c r="D61" s="33"/>
      <c r="E61" s="33"/>
      <c r="F61" s="33"/>
      <c r="G61" s="33"/>
      <c r="H61" s="33"/>
      <c r="I61" s="45"/>
      <c r="J61" s="54"/>
    </row>
    <row r="62" spans="1:10" ht="12" customHeight="1">
      <c r="A62" s="77"/>
      <c r="B62" s="37" t="s">
        <v>5</v>
      </c>
      <c r="C62" s="32" t="str">
        <f>[6]ит.пр!C7</f>
        <v>ПРИТУЛА Жанна Витальевна</v>
      </c>
      <c r="D62" s="32" t="str">
        <f>[6]ит.пр!D7</f>
        <v>15.08.01, КМС</v>
      </c>
      <c r="E62" s="32"/>
      <c r="F62" s="32" t="str">
        <f>[6]ит.пр!F7</f>
        <v>КДЮСШ, Барнаул</v>
      </c>
      <c r="G62" s="32"/>
      <c r="H62" s="32" t="str">
        <f>[6]ит.пр!H7</f>
        <v>Буторин С.П.</v>
      </c>
      <c r="I62" s="45"/>
      <c r="J62" s="54">
        <v>18</v>
      </c>
    </row>
    <row r="63" spans="1:10" ht="12" customHeight="1">
      <c r="A63" s="77"/>
      <c r="B63" s="37"/>
      <c r="C63" s="33"/>
      <c r="D63" s="33"/>
      <c r="E63" s="33"/>
      <c r="F63" s="33"/>
      <c r="G63" s="33"/>
      <c r="H63" s="33"/>
      <c r="I63" s="45"/>
      <c r="J63" s="54"/>
    </row>
    <row r="64" spans="1:10" ht="12" hidden="1" customHeight="1">
      <c r="A64" s="77"/>
      <c r="B64" s="37" t="s">
        <v>6</v>
      </c>
      <c r="C64" s="32" t="e">
        <f>[6]ит.пр!C10</f>
        <v>#N/A</v>
      </c>
      <c r="D64" s="32" t="e">
        <f>[6]ит.пр!D10</f>
        <v>#N/A</v>
      </c>
      <c r="E64" s="32"/>
      <c r="F64" s="32" t="e">
        <f>[6]ит.пр!F10</f>
        <v>#N/A</v>
      </c>
      <c r="G64" s="32"/>
      <c r="H64" s="32" t="e">
        <f>[6]ит.пр!H10</f>
        <v>#N/A</v>
      </c>
      <c r="I64" s="15"/>
      <c r="J64" s="54">
        <v>19</v>
      </c>
    </row>
    <row r="65" spans="1:10" ht="12" hidden="1" customHeight="1" thickBot="1">
      <c r="A65" s="77"/>
      <c r="B65" s="37"/>
      <c r="C65" s="33"/>
      <c r="D65" s="33"/>
      <c r="E65" s="33"/>
      <c r="F65" s="33"/>
      <c r="G65" s="33"/>
      <c r="H65" s="33"/>
      <c r="I65" s="15"/>
      <c r="J65" s="54"/>
    </row>
    <row r="66" spans="1:10" ht="12" hidden="1" customHeight="1">
      <c r="A66" s="77"/>
      <c r="B66" s="37" t="s">
        <v>6</v>
      </c>
      <c r="C66" s="32" t="e">
        <f>[6]ит.пр!C12</f>
        <v>#N/A</v>
      </c>
      <c r="D66" s="32" t="e">
        <f>[6]ит.пр!D12</f>
        <v>#N/A</v>
      </c>
      <c r="E66" s="32"/>
      <c r="F66" s="32" t="e">
        <f>[6]ит.пр!F12</f>
        <v>#N/A</v>
      </c>
      <c r="G66" s="32"/>
      <c r="H66" s="32" t="e">
        <f>[6]ит.пр!H12</f>
        <v>#N/A</v>
      </c>
      <c r="I66" s="15"/>
      <c r="J66" s="54">
        <v>20</v>
      </c>
    </row>
    <row r="67" spans="1:10" ht="12" hidden="1" customHeight="1" thickBot="1">
      <c r="A67" s="77"/>
      <c r="B67" s="37"/>
      <c r="C67" s="33"/>
      <c r="D67" s="33"/>
      <c r="E67" s="33"/>
      <c r="F67" s="33"/>
      <c r="G67" s="33"/>
      <c r="H67" s="33"/>
      <c r="I67" s="15"/>
      <c r="J67" s="54"/>
    </row>
    <row r="68" spans="1:10" ht="12" hidden="1" customHeight="1">
      <c r="A68" s="77"/>
      <c r="B68" s="37" t="s">
        <v>12</v>
      </c>
      <c r="C68" s="32" t="e">
        <f>[6]ит.пр!C14</f>
        <v>#N/A</v>
      </c>
      <c r="D68" s="32" t="e">
        <f>[6]ит.пр!D14</f>
        <v>#N/A</v>
      </c>
      <c r="E68" s="32"/>
      <c r="F68" s="32" t="e">
        <f>[6]ит.пр!F14</f>
        <v>#N/A</v>
      </c>
      <c r="G68" s="32"/>
      <c r="H68" s="32" t="e">
        <f>[6]ит.пр!H14</f>
        <v>#N/A</v>
      </c>
      <c r="I68" s="45"/>
    </row>
    <row r="69" spans="1:10" ht="12" hidden="1" customHeight="1" thickBot="1">
      <c r="A69" s="77"/>
      <c r="B69" s="37"/>
      <c r="C69" s="33"/>
      <c r="D69" s="33"/>
      <c r="E69" s="33"/>
      <c r="F69" s="33"/>
      <c r="G69" s="33"/>
      <c r="H69" s="33"/>
      <c r="I69" s="45"/>
    </row>
    <row r="70" spans="1:10" ht="12" hidden="1" customHeight="1">
      <c r="A70" s="77"/>
      <c r="B70" s="37" t="s">
        <v>12</v>
      </c>
      <c r="C70" s="32" t="e">
        <f>[6]ит.пр!C16</f>
        <v>#N/A</v>
      </c>
      <c r="D70" s="32" t="e">
        <f>[6]ит.пр!D16</f>
        <v>#N/A</v>
      </c>
      <c r="E70" s="32"/>
      <c r="F70" s="32" t="e">
        <f>[6]ит.пр!F16</f>
        <v>#N/A</v>
      </c>
      <c r="G70" s="32"/>
      <c r="H70" s="32" t="e">
        <f>[6]ит.пр!H16</f>
        <v>#N/A</v>
      </c>
      <c r="I70" s="45"/>
    </row>
    <row r="71" spans="1:10" ht="12" hidden="1" customHeight="1" thickBot="1">
      <c r="A71" s="78"/>
      <c r="B71" s="39"/>
      <c r="C71" s="33"/>
      <c r="D71" s="33"/>
      <c r="E71" s="33"/>
      <c r="F71" s="33"/>
      <c r="G71" s="33"/>
      <c r="H71" s="33"/>
      <c r="I71" s="45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76" t="s">
        <v>23</v>
      </c>
      <c r="B73" s="40" t="s">
        <v>4</v>
      </c>
      <c r="C73" s="32" t="str">
        <f>[7]ит.пр!C6</f>
        <v>КИРЬЯНОВА Мария Эдуардовна</v>
      </c>
      <c r="D73" s="32" t="str">
        <f>[7]ит.пр!D6</f>
        <v>16.01.01, 2р</v>
      </c>
      <c r="E73" s="32"/>
      <c r="F73" s="32" t="str">
        <f>[7]ит.пр!F6</f>
        <v>Бийск</v>
      </c>
      <c r="G73" s="32"/>
      <c r="H73" s="32" t="str">
        <f>[7]ит.пр!H6</f>
        <v>Паринова Т.В., Шалюта П.В.</v>
      </c>
      <c r="I73" s="45"/>
      <c r="J73" s="54">
        <v>21</v>
      </c>
    </row>
    <row r="74" spans="1:10" ht="12" customHeight="1">
      <c r="A74" s="77"/>
      <c r="B74" s="37"/>
      <c r="C74" s="33"/>
      <c r="D74" s="33"/>
      <c r="E74" s="33"/>
      <c r="F74" s="33"/>
      <c r="G74" s="33"/>
      <c r="H74" s="33"/>
      <c r="I74" s="45"/>
      <c r="J74" s="54"/>
    </row>
    <row r="75" spans="1:10" ht="23.25" hidden="1" customHeight="1">
      <c r="A75" s="77"/>
      <c r="B75" s="37" t="s">
        <v>5</v>
      </c>
      <c r="C75" s="32" t="e">
        <f>[7]ит.пр!C7</f>
        <v>#N/A</v>
      </c>
      <c r="D75" s="32" t="str">
        <f>[8]Ит.пр!D7</f>
        <v>25.03.01, 2р</v>
      </c>
      <c r="E75" s="32"/>
      <c r="F75" s="32" t="str">
        <f>[8]Ит.пр!F7</f>
        <v>Бийск</v>
      </c>
      <c r="G75" s="32"/>
      <c r="H75" s="32" t="str">
        <f>[8]Ит.пр!H7</f>
        <v>Шалюта П.В.</v>
      </c>
      <c r="I75" s="45"/>
      <c r="J75" s="54">
        <v>22</v>
      </c>
    </row>
    <row r="76" spans="1:10" ht="12" hidden="1" customHeight="1" thickBot="1">
      <c r="A76" s="77"/>
      <c r="B76" s="37"/>
      <c r="C76" s="33"/>
      <c r="D76" s="33"/>
      <c r="E76" s="33"/>
      <c r="F76" s="33"/>
      <c r="G76" s="33"/>
      <c r="H76" s="33"/>
      <c r="I76" s="45"/>
      <c r="J76" s="54"/>
    </row>
    <row r="77" spans="1:10" ht="12" hidden="1" customHeight="1">
      <c r="A77" s="77"/>
      <c r="B77" s="37" t="s">
        <v>6</v>
      </c>
      <c r="C77" s="32" t="e">
        <f>[7]ит.пр!C10</f>
        <v>#N/A</v>
      </c>
      <c r="D77" s="32" t="e">
        <f>[8]Ит.пр!D10</f>
        <v>#N/A</v>
      </c>
      <c r="E77" s="32"/>
      <c r="F77" s="32" t="e">
        <f>[8]Ит.пр!F10</f>
        <v>#N/A</v>
      </c>
      <c r="G77" s="32"/>
      <c r="H77" s="32" t="e">
        <f>[8]Ит.пр!H10</f>
        <v>#N/A</v>
      </c>
      <c r="I77" s="15"/>
      <c r="J77" s="54">
        <v>23</v>
      </c>
    </row>
    <row r="78" spans="1:10" ht="12" hidden="1" customHeight="1" thickBot="1">
      <c r="A78" s="77"/>
      <c r="B78" s="37"/>
      <c r="C78" s="33"/>
      <c r="D78" s="33"/>
      <c r="E78" s="33"/>
      <c r="F78" s="33"/>
      <c r="G78" s="33"/>
      <c r="H78" s="33"/>
      <c r="I78" s="15"/>
      <c r="J78" s="54"/>
    </row>
    <row r="79" spans="1:10" ht="12" hidden="1" customHeight="1">
      <c r="A79" s="77"/>
      <c r="B79" s="37" t="s">
        <v>6</v>
      </c>
      <c r="C79" s="32" t="e">
        <f>[8]Ит.пр!C12</f>
        <v>#N/A</v>
      </c>
      <c r="D79" s="32" t="e">
        <f>[8]Ит.пр!D12</f>
        <v>#N/A</v>
      </c>
      <c r="E79" s="32"/>
      <c r="F79" s="32" t="e">
        <f>[8]Ит.пр!F12</f>
        <v>#N/A</v>
      </c>
      <c r="G79" s="32"/>
      <c r="H79" s="32" t="e">
        <f>[8]Ит.пр!H12</f>
        <v>#N/A</v>
      </c>
      <c r="I79" s="15"/>
      <c r="J79" s="54">
        <v>24</v>
      </c>
    </row>
    <row r="80" spans="1:10" ht="12" hidden="1" customHeight="1" thickBot="1">
      <c r="A80" s="77"/>
      <c r="B80" s="37"/>
      <c r="C80" s="33"/>
      <c r="D80" s="33"/>
      <c r="E80" s="33"/>
      <c r="F80" s="33"/>
      <c r="G80" s="33"/>
      <c r="H80" s="33"/>
      <c r="I80" s="15"/>
      <c r="J80" s="54"/>
    </row>
    <row r="81" spans="1:10" ht="12" hidden="1" customHeight="1">
      <c r="A81" s="77"/>
      <c r="B81" s="37" t="s">
        <v>12</v>
      </c>
      <c r="C81" s="32" t="e">
        <f>[8]Ит.пр!C14</f>
        <v>#N/A</v>
      </c>
      <c r="D81" s="32" t="e">
        <f>[8]Ит.пр!D14</f>
        <v>#N/A</v>
      </c>
      <c r="E81" s="32"/>
      <c r="F81" s="32" t="e">
        <f>[8]Ит.пр!F14</f>
        <v>#N/A</v>
      </c>
      <c r="G81" s="32"/>
      <c r="H81" s="32" t="e">
        <f>[8]Ит.пр!H14</f>
        <v>#N/A</v>
      </c>
      <c r="I81" s="45"/>
    </row>
    <row r="82" spans="1:10" ht="12" hidden="1" customHeight="1" thickBot="1">
      <c r="A82" s="77"/>
      <c r="B82" s="37"/>
      <c r="C82" s="33"/>
      <c r="D82" s="33"/>
      <c r="E82" s="33"/>
      <c r="F82" s="33"/>
      <c r="G82" s="33"/>
      <c r="H82" s="33"/>
      <c r="I82" s="45"/>
    </row>
    <row r="83" spans="1:10" ht="12" hidden="1" customHeight="1">
      <c r="A83" s="77"/>
      <c r="B83" s="37" t="s">
        <v>12</v>
      </c>
      <c r="C83" s="32" t="e">
        <f>[8]Ит.пр!C16</f>
        <v>#N/A</v>
      </c>
      <c r="D83" s="32" t="e">
        <f>[8]Ит.пр!D16</f>
        <v>#N/A</v>
      </c>
      <c r="E83" s="32"/>
      <c r="F83" s="32" t="e">
        <f>[8]Ит.пр!F16</f>
        <v>#N/A</v>
      </c>
      <c r="G83" s="32"/>
      <c r="H83" s="32" t="e">
        <f>[8]Ит.пр!H16</f>
        <v>#N/A</v>
      </c>
      <c r="I83" s="45"/>
    </row>
    <row r="84" spans="1:10" ht="12" hidden="1" customHeight="1" thickBot="1">
      <c r="A84" s="78"/>
      <c r="B84" s="39"/>
      <c r="C84" s="33"/>
      <c r="D84" s="33"/>
      <c r="E84" s="33"/>
      <c r="F84" s="33"/>
      <c r="G84" s="33"/>
      <c r="H84" s="33"/>
      <c r="I84" s="45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95" t="s">
        <v>24</v>
      </c>
      <c r="B86" s="40" t="s">
        <v>4</v>
      </c>
      <c r="C86" s="32" t="str">
        <f>[9]ит.пр!C6</f>
        <v>ХРАМОЙКИНА Дарья Сергеевна</v>
      </c>
      <c r="D86" s="32" t="str">
        <f>[9]ит.пр!D6</f>
        <v>24.03.01, 1р</v>
      </c>
      <c r="E86" s="32"/>
      <c r="F86" s="32" t="str">
        <f>[9]ит.пр!F6</f>
        <v>"Олимпия" Барнаул</v>
      </c>
      <c r="G86" s="32"/>
      <c r="H86" s="32" t="str">
        <f>[9]ит.пр!H6</f>
        <v>Зайцев О.В., Блинова О.С.</v>
      </c>
      <c r="I86" s="45"/>
      <c r="J86" s="54">
        <v>25</v>
      </c>
    </row>
    <row r="87" spans="1:10" ht="12" customHeight="1" thickBot="1">
      <c r="A87" s="96"/>
      <c r="B87" s="37"/>
      <c r="C87" s="33"/>
      <c r="D87" s="33"/>
      <c r="E87" s="33"/>
      <c r="F87" s="33"/>
      <c r="G87" s="33"/>
      <c r="H87" s="33"/>
      <c r="I87" s="45"/>
      <c r="J87" s="54"/>
    </row>
    <row r="88" spans="1:10" ht="12" customHeight="1">
      <c r="A88" s="96"/>
      <c r="B88" s="37" t="s">
        <v>5</v>
      </c>
      <c r="C88" s="32" t="str">
        <f>[9]ит.пр!C7</f>
        <v>НИКОЛАЕВА Инесса Николаевна</v>
      </c>
      <c r="D88" s="32" t="str">
        <f>[9]ит.пр!D7</f>
        <v>06.08.99, 2р</v>
      </c>
      <c r="E88" s="32"/>
      <c r="F88" s="32" t="str">
        <f>[9]ит.пр!F7</f>
        <v>АЛТГПУ</v>
      </c>
      <c r="G88" s="32"/>
      <c r="H88" s="32" t="str">
        <f>[9]ит.пр!H7</f>
        <v>Харахордин С.Е.</v>
      </c>
      <c r="I88" s="45"/>
      <c r="J88" s="54">
        <v>26</v>
      </c>
    </row>
    <row r="89" spans="1:10" ht="12" customHeight="1">
      <c r="A89" s="96"/>
      <c r="B89" s="37"/>
      <c r="C89" s="33"/>
      <c r="D89" s="33"/>
      <c r="E89" s="33"/>
      <c r="F89" s="33"/>
      <c r="G89" s="33"/>
      <c r="H89" s="33"/>
      <c r="I89" s="45"/>
      <c r="J89" s="54"/>
    </row>
    <row r="90" spans="1:10" ht="12" hidden="1" customHeight="1">
      <c r="A90" s="96"/>
      <c r="B90" s="37" t="s">
        <v>6</v>
      </c>
      <c r="C90" s="32" t="str">
        <f>[10]Ит.пр!C10</f>
        <v>ПЛОТНИКОВ Андрей Вячеславович</v>
      </c>
      <c r="D90" s="32" t="str">
        <f>[10]Ит.пр!D10</f>
        <v>06.07.94, МС</v>
      </c>
      <c r="E90" s="32" t="str">
        <f>[10]Ит.пр!E10</f>
        <v>СФО</v>
      </c>
      <c r="F90" s="32" t="str">
        <f>[10]Ит.пр!F10</f>
        <v>Новосибирская, Новосибирск, МО</v>
      </c>
      <c r="G90" s="32">
        <f>[10]Ит.пр!G10</f>
        <v>0</v>
      </c>
      <c r="H90" s="32" t="str">
        <f>[10]Ит.пр!H10</f>
        <v>Хоряков В.В.</v>
      </c>
      <c r="I90" s="15"/>
      <c r="J90" s="54">
        <v>27</v>
      </c>
    </row>
    <row r="91" spans="1:10" ht="12" hidden="1" customHeight="1" thickBot="1">
      <c r="A91" s="96"/>
      <c r="B91" s="37"/>
      <c r="C91" s="33"/>
      <c r="D91" s="33"/>
      <c r="E91" s="33"/>
      <c r="F91" s="33"/>
      <c r="G91" s="33"/>
      <c r="H91" s="33"/>
      <c r="I91" s="15"/>
      <c r="J91" s="54"/>
    </row>
    <row r="92" spans="1:10" ht="12" hidden="1" customHeight="1">
      <c r="A92" s="96"/>
      <c r="B92" s="37" t="s">
        <v>6</v>
      </c>
      <c r="C92" s="32" t="str">
        <f>[10]Ит.пр!C12</f>
        <v>ИВАНОВ Владимир Владимирович</v>
      </c>
      <c r="D92" s="32" t="str">
        <f>[10]Ит.пр!D12</f>
        <v>22.06.95, КМС</v>
      </c>
      <c r="E92" s="32" t="str">
        <f>[10]Ит.пр!E12</f>
        <v>СФО</v>
      </c>
      <c r="F92" s="32" t="str">
        <f>[10]Ит.пр!F12</f>
        <v>Новосибирская, Новосибирск, МО</v>
      </c>
      <c r="G92" s="32">
        <f>[10]Ит.пр!G12</f>
        <v>0</v>
      </c>
      <c r="H92" s="32" t="str">
        <f>[10]Ит.пр!H12</f>
        <v>Поспелов К.Г. Михалевич А.И.</v>
      </c>
      <c r="I92" s="15"/>
      <c r="J92" s="54">
        <v>28</v>
      </c>
    </row>
    <row r="93" spans="1:10" ht="12" hidden="1" customHeight="1" thickBot="1">
      <c r="A93" s="96"/>
      <c r="B93" s="37"/>
      <c r="C93" s="33"/>
      <c r="D93" s="33"/>
      <c r="E93" s="33"/>
      <c r="F93" s="33"/>
      <c r="G93" s="33"/>
      <c r="H93" s="33"/>
      <c r="I93" s="15"/>
      <c r="J93" s="54"/>
    </row>
    <row r="94" spans="1:10" ht="12" hidden="1" customHeight="1">
      <c r="A94" s="96"/>
      <c r="B94" s="37" t="s">
        <v>12</v>
      </c>
      <c r="C94" s="32" t="str">
        <f>[10]Ит.пр!C14</f>
        <v>МАГОМЕДОВ Билал Шахбанович</v>
      </c>
      <c r="D94" s="32" t="str">
        <f>[10]Ит.пр!D14</f>
        <v>09.09.94, КМС</v>
      </c>
      <c r="E94" s="32" t="str">
        <f>[10]Ит.пр!E14</f>
        <v>УФО</v>
      </c>
      <c r="F94" s="32" t="str">
        <f>[10]Ит.пр!F14</f>
        <v>Тюменская, Тюмень, МО</v>
      </c>
      <c r="G94" s="32">
        <f>[10]Ит.пр!G14</f>
        <v>0</v>
      </c>
      <c r="H94" s="32" t="str">
        <f>[10]Ит.пр!H14</f>
        <v>Гаранин Е.А. Бондарь Е.В.</v>
      </c>
      <c r="I94" s="45"/>
    </row>
    <row r="95" spans="1:10" ht="12" hidden="1" customHeight="1" thickBot="1">
      <c r="A95" s="96"/>
      <c r="B95" s="37"/>
      <c r="C95" s="33"/>
      <c r="D95" s="33"/>
      <c r="E95" s="33"/>
      <c r="F95" s="33"/>
      <c r="G95" s="33"/>
      <c r="H95" s="33"/>
      <c r="I95" s="45"/>
    </row>
    <row r="96" spans="1:10" ht="12" hidden="1" customHeight="1">
      <c r="A96" s="96"/>
      <c r="B96" s="37" t="s">
        <v>12</v>
      </c>
      <c r="C96" s="32" t="str">
        <f>[10]Ит.пр!C16</f>
        <v>АЛЕКСАНДРОВ Александр Александрович</v>
      </c>
      <c r="D96" s="32" t="str">
        <f>[10]Ит.пр!D16</f>
        <v>23.01.94, КМС</v>
      </c>
      <c r="E96" s="32" t="str">
        <f>[10]Ит.пр!E16</f>
        <v>СФО</v>
      </c>
      <c r="F96" s="32" t="str">
        <f>[10]Ит.пр!F16</f>
        <v>Новосибирская, Новосибирск, Д</v>
      </c>
      <c r="G96" s="32">
        <f>[10]Ит.пр!G16</f>
        <v>0</v>
      </c>
      <c r="H96" s="41" t="str">
        <f>[10]Ит.пр!H16</f>
        <v>Томилов И.А. Гуща Р.А.</v>
      </c>
      <c r="I96" s="45"/>
    </row>
    <row r="97" spans="1:10" ht="12" hidden="1" customHeight="1" thickBot="1">
      <c r="A97" s="97"/>
      <c r="B97" s="39"/>
      <c r="C97" s="34"/>
      <c r="D97" s="34"/>
      <c r="E97" s="34"/>
      <c r="F97" s="34"/>
      <c r="G97" s="34"/>
      <c r="H97" s="46"/>
      <c r="I97" s="45"/>
    </row>
    <row r="98" spans="1:10" ht="12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95" t="s">
        <v>21</v>
      </c>
      <c r="B99" s="40" t="s">
        <v>4</v>
      </c>
      <c r="C99" s="32" t="str">
        <f>[8]Ит.пр!$C$6</f>
        <v>ЧЕБОТАЕВА Ирина Александровна</v>
      </c>
      <c r="D99" s="32" t="str">
        <f>[8]Ит.пр!$D$6</f>
        <v>30.11.00,1р</v>
      </c>
      <c r="E99" s="32"/>
      <c r="F99" s="32" t="str">
        <f>[8]Ит.пр!$F$6</f>
        <v>КДЮСШ Барнаул</v>
      </c>
      <c r="G99" s="32"/>
      <c r="H99" s="32" t="str">
        <f>[8]Ит.пр!$H$6</f>
        <v>Буторин С.П.</v>
      </c>
      <c r="I99" s="45"/>
      <c r="J99" s="54">
        <v>29</v>
      </c>
    </row>
    <row r="100" spans="1:10" ht="12" customHeight="1" thickBot="1">
      <c r="A100" s="96"/>
      <c r="B100" s="37"/>
      <c r="C100" s="33"/>
      <c r="D100" s="33"/>
      <c r="E100" s="33"/>
      <c r="F100" s="33"/>
      <c r="G100" s="33"/>
      <c r="H100" s="33"/>
      <c r="I100" s="45"/>
      <c r="J100" s="54"/>
    </row>
    <row r="101" spans="1:10" ht="12" customHeight="1">
      <c r="A101" s="96"/>
      <c r="B101" s="37" t="s">
        <v>5</v>
      </c>
      <c r="C101" s="32" t="str">
        <f>[8]Ит.пр!$C$7</f>
        <v>СЕМЕНЕНКО Валерия Юрьевна</v>
      </c>
      <c r="D101" s="43" t="str">
        <f>[8]Ит.пр!$D$7</f>
        <v>25.03.01, 2р</v>
      </c>
      <c r="E101" s="43"/>
      <c r="F101" s="43" t="str">
        <f>[8]Ит.пр!$F$7</f>
        <v>Бийск</v>
      </c>
      <c r="G101" s="43"/>
      <c r="H101" s="58" t="str">
        <f>[8]Ит.пр!$H$7</f>
        <v>Шалюта П.В.</v>
      </c>
      <c r="I101" s="45"/>
      <c r="J101" s="54">
        <v>30</v>
      </c>
    </row>
    <row r="102" spans="1:10" ht="12" customHeight="1" thickBot="1">
      <c r="A102" s="96"/>
      <c r="B102" s="37"/>
      <c r="C102" s="33"/>
      <c r="D102" s="44"/>
      <c r="E102" s="44"/>
      <c r="F102" s="44"/>
      <c r="G102" s="44"/>
      <c r="H102" s="59"/>
      <c r="I102" s="45"/>
      <c r="J102" s="54"/>
    </row>
    <row r="103" spans="1:10" ht="12" hidden="1" customHeight="1">
      <c r="A103" s="96"/>
      <c r="B103" s="37" t="s">
        <v>6</v>
      </c>
      <c r="C103" s="32"/>
      <c r="D103" s="32" t="str">
        <f>[11]Ит.пр!D10</f>
        <v>27.01.95, КМС</v>
      </c>
      <c r="E103" s="32" t="str">
        <f>[11]Ит.пр!E10</f>
        <v>СФО</v>
      </c>
      <c r="F103" s="32" t="str">
        <f>[11]Ит.пр!F10</f>
        <v>Новосибирская, Новосибирск, Д</v>
      </c>
      <c r="G103" s="32">
        <f>[11]Ит.пр!G10</f>
        <v>0</v>
      </c>
      <c r="H103" s="32" t="str">
        <f>[11]Ит.пр!H10</f>
        <v>Томилов И.А. Гуща Р.А.</v>
      </c>
      <c r="I103" s="15"/>
      <c r="J103" s="54">
        <v>31</v>
      </c>
    </row>
    <row r="104" spans="1:10" ht="12" hidden="1" customHeight="1" thickBot="1">
      <c r="A104" s="96"/>
      <c r="B104" s="37"/>
      <c r="C104" s="33"/>
      <c r="D104" s="33"/>
      <c r="E104" s="33"/>
      <c r="F104" s="33"/>
      <c r="G104" s="33"/>
      <c r="H104" s="33"/>
      <c r="I104" s="15"/>
      <c r="J104" s="54"/>
    </row>
    <row r="105" spans="1:10" ht="12" hidden="1" customHeight="1">
      <c r="A105" s="96"/>
      <c r="B105" s="37" t="s">
        <v>6</v>
      </c>
      <c r="C105" s="32" t="str">
        <f>[11]Ит.пр!C12</f>
        <v>МАЛАХОВ Никита Максимович</v>
      </c>
      <c r="D105" s="32" t="str">
        <f>[11]Ит.пр!D12</f>
        <v>07.08.98, КМС</v>
      </c>
      <c r="E105" s="32" t="str">
        <f>[11]Ит.пр!E12</f>
        <v>СФО</v>
      </c>
      <c r="F105" s="32" t="str">
        <f>[11]Ит.пр!F12</f>
        <v>Новосибирская, Новосибирск, Д</v>
      </c>
      <c r="G105" s="32">
        <f>[11]Ит.пр!G12</f>
        <v>0</v>
      </c>
      <c r="H105" s="32" t="str">
        <f>[11]Ит.пр!H12</f>
        <v>Томилов И.А. Гуща Р.А.</v>
      </c>
      <c r="I105" s="15"/>
      <c r="J105" s="54">
        <v>32</v>
      </c>
    </row>
    <row r="106" spans="1:10" ht="12" hidden="1" customHeight="1" thickBot="1">
      <c r="A106" s="96"/>
      <c r="B106" s="37"/>
      <c r="C106" s="33"/>
      <c r="D106" s="33"/>
      <c r="E106" s="33"/>
      <c r="F106" s="33"/>
      <c r="G106" s="33"/>
      <c r="H106" s="33"/>
      <c r="I106" s="15"/>
      <c r="J106" s="54"/>
    </row>
    <row r="107" spans="1:10" ht="12" hidden="1" customHeight="1">
      <c r="A107" s="96"/>
      <c r="B107" s="37" t="s">
        <v>12</v>
      </c>
      <c r="C107" s="32" t="str">
        <f>[11]Ит.пр!C14</f>
        <v>БЫЧЕНКО Дмитрий Анатольевич</v>
      </c>
      <c r="D107" s="32" t="str">
        <f>[11]Ит.пр!D14</f>
        <v>01.01.96, КМС</v>
      </c>
      <c r="E107" s="32" t="str">
        <f>[11]Ит.пр!E14</f>
        <v>СФО</v>
      </c>
      <c r="F107" s="32" t="str">
        <f>[11]Ит.пр!F14</f>
        <v>Новосибирская, Новосибирск, Д</v>
      </c>
      <c r="G107" s="32">
        <f>[11]Ит.пр!G14</f>
        <v>0</v>
      </c>
      <c r="H107" s="32" t="str">
        <f>[11]Ит.пр!H14</f>
        <v>Поспелов К.Г. Михалевич А.И.</v>
      </c>
      <c r="I107" s="45"/>
    </row>
    <row r="108" spans="1:10" ht="12" hidden="1" customHeight="1" thickBot="1">
      <c r="A108" s="96"/>
      <c r="B108" s="37"/>
      <c r="C108" s="33"/>
      <c r="D108" s="33"/>
      <c r="E108" s="33"/>
      <c r="F108" s="33"/>
      <c r="G108" s="33"/>
      <c r="H108" s="33"/>
      <c r="I108" s="45"/>
    </row>
    <row r="109" spans="1:10" ht="12" hidden="1" customHeight="1">
      <c r="A109" s="96"/>
      <c r="B109" s="37" t="s">
        <v>12</v>
      </c>
      <c r="C109" s="32" t="str">
        <f>[11]Ит.пр!C16</f>
        <v>ИЛАЕВ Руслан Адамович</v>
      </c>
      <c r="D109" s="32" t="str">
        <f>[11]Ит.пр!D16</f>
        <v>10.09.96, КМС</v>
      </c>
      <c r="E109" s="32" t="str">
        <f>[11]Ит.пр!E16</f>
        <v>СФО</v>
      </c>
      <c r="F109" s="32" t="str">
        <f>[11]Ит.пр!F16</f>
        <v>Новосибирская, Новосибирск, Д</v>
      </c>
      <c r="G109" s="32">
        <f>[11]Ит.пр!G16</f>
        <v>0</v>
      </c>
      <c r="H109" s="41" t="str">
        <f>[11]Ит.пр!H16</f>
        <v>Томилов И.А. Гуща Р.А.</v>
      </c>
      <c r="I109" s="45"/>
    </row>
    <row r="110" spans="1:10" ht="12" hidden="1" customHeight="1" thickBot="1">
      <c r="A110" s="97"/>
      <c r="B110" s="39"/>
      <c r="C110" s="34"/>
      <c r="D110" s="34"/>
      <c r="E110" s="34"/>
      <c r="F110" s="34"/>
      <c r="G110" s="34"/>
      <c r="H110" s="46"/>
      <c r="I110" s="45"/>
    </row>
    <row r="111" spans="1:10" ht="12" hidden="1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hidden="1" customHeight="1">
      <c r="A112" s="79" t="s">
        <v>17</v>
      </c>
      <c r="B112" s="40" t="s">
        <v>4</v>
      </c>
      <c r="C112" s="32" t="str">
        <f>[12]Ит.пр!C6</f>
        <v>МОРДВИНОВ Алексей Игоревич</v>
      </c>
      <c r="D112" s="32" t="str">
        <f>[12]Ит.пр!D6</f>
        <v>18.09.88, МС</v>
      </c>
      <c r="E112" s="32" t="str">
        <f>[12]Ит.пр!E6</f>
        <v>СФО</v>
      </c>
      <c r="F112" s="32" t="str">
        <f>[12]Ит.пр!F6</f>
        <v>Новосибирская, Новосибирск, МО</v>
      </c>
      <c r="G112" s="32">
        <f>[12]Ит.пр!G6</f>
        <v>0</v>
      </c>
      <c r="H112" s="32" t="str">
        <f>[12]Ит.пр!H6</f>
        <v>Кондрашова О.А.</v>
      </c>
      <c r="I112" s="45"/>
      <c r="J112" s="54">
        <v>33</v>
      </c>
    </row>
    <row r="113" spans="1:10" ht="12" hidden="1" customHeight="1" thickBot="1">
      <c r="A113" s="80"/>
      <c r="B113" s="37"/>
      <c r="C113" s="33"/>
      <c r="D113" s="33"/>
      <c r="E113" s="33"/>
      <c r="F113" s="33"/>
      <c r="G113" s="33"/>
      <c r="H113" s="33"/>
      <c r="I113" s="45"/>
      <c r="J113" s="54"/>
    </row>
    <row r="114" spans="1:10" ht="12" hidden="1" customHeight="1">
      <c r="A114" s="80"/>
      <c r="B114" s="37" t="s">
        <v>5</v>
      </c>
      <c r="C114" s="32" t="str">
        <f>[12]Ит.пр!C8</f>
        <v>ДЕНИСОВ Максим Евгеньевич</v>
      </c>
      <c r="D114" s="32" t="str">
        <f>[12]Ит.пр!D8</f>
        <v>21.10.79, КМС</v>
      </c>
      <c r="E114" s="32" t="str">
        <f>[12]Ит.пр!E8</f>
        <v>ДФО</v>
      </c>
      <c r="F114" s="32" t="str">
        <f>[12]Ит.пр!F8</f>
        <v>Магаданский, Магадан, МО</v>
      </c>
      <c r="G114" s="32">
        <f>[12]Ит.пр!G8</f>
        <v>0</v>
      </c>
      <c r="H114" s="32" t="str">
        <f>[12]Ит.пр!H8</f>
        <v>Коробков С.И.</v>
      </c>
      <c r="I114" s="45"/>
      <c r="J114" s="54">
        <v>34</v>
      </c>
    </row>
    <row r="115" spans="1:10" ht="12" hidden="1" customHeight="1" thickBot="1">
      <c r="A115" s="80"/>
      <c r="B115" s="37"/>
      <c r="C115" s="33"/>
      <c r="D115" s="33"/>
      <c r="E115" s="33"/>
      <c r="F115" s="33"/>
      <c r="G115" s="33"/>
      <c r="H115" s="33"/>
      <c r="I115" s="45"/>
      <c r="J115" s="54"/>
    </row>
    <row r="116" spans="1:10" ht="12" hidden="1" customHeight="1">
      <c r="A116" s="80"/>
      <c r="B116" s="37" t="s">
        <v>6</v>
      </c>
      <c r="C116" s="32" t="str">
        <f>[12]Ит.пр!C10</f>
        <v/>
      </c>
      <c r="D116" s="32" t="str">
        <f>[12]Ит.пр!D10</f>
        <v/>
      </c>
      <c r="E116" s="32" t="str">
        <f>[12]Ит.пр!E10</f>
        <v/>
      </c>
      <c r="F116" s="32" t="str">
        <f>[12]Ит.пр!F10</f>
        <v/>
      </c>
      <c r="G116" s="32" t="str">
        <f>[12]Ит.пр!G10</f>
        <v/>
      </c>
      <c r="H116" s="32" t="str">
        <f>[12]Ит.пр!H10</f>
        <v/>
      </c>
      <c r="I116" s="15"/>
      <c r="J116" s="54">
        <v>35</v>
      </c>
    </row>
    <row r="117" spans="1:10" ht="12" hidden="1" customHeight="1" thickBot="1">
      <c r="A117" s="80"/>
      <c r="B117" s="37"/>
      <c r="C117" s="33"/>
      <c r="D117" s="33"/>
      <c r="E117" s="33"/>
      <c r="F117" s="33"/>
      <c r="G117" s="33"/>
      <c r="H117" s="33"/>
      <c r="I117" s="15"/>
      <c r="J117" s="54"/>
    </row>
    <row r="118" spans="1:10" ht="12" hidden="1" customHeight="1">
      <c r="A118" s="80"/>
      <c r="B118" s="37" t="s">
        <v>6</v>
      </c>
      <c r="C118" s="32" t="str">
        <f>[12]Ит.пр!C12</f>
        <v>ЗМОЖНЫЙ Никита Алексеевич</v>
      </c>
      <c r="D118" s="32" t="str">
        <f>[12]Ит.пр!D12</f>
        <v>19.10.93, КМС</v>
      </c>
      <c r="E118" s="32" t="str">
        <f>[12]Ит.пр!E12</f>
        <v>СФО</v>
      </c>
      <c r="F118" s="32" t="str">
        <f>[12]Ит.пр!F12</f>
        <v>Новосибирская, Новосибирск, МО</v>
      </c>
      <c r="G118" s="32">
        <f>[12]Ит.пр!G12</f>
        <v>0</v>
      </c>
      <c r="H118" s="32" t="str">
        <f>[12]Ит.пр!H12</f>
        <v>Кулеш М.В. Кулеш П.В.</v>
      </c>
      <c r="I118" s="15"/>
      <c r="J118" s="54">
        <v>36</v>
      </c>
    </row>
    <row r="119" spans="1:10" ht="12" hidden="1" customHeight="1" thickBot="1">
      <c r="A119" s="80"/>
      <c r="B119" s="37"/>
      <c r="C119" s="33"/>
      <c r="D119" s="33"/>
      <c r="E119" s="33"/>
      <c r="F119" s="33"/>
      <c r="G119" s="33"/>
      <c r="H119" s="33"/>
      <c r="I119" s="15"/>
      <c r="J119" s="54"/>
    </row>
    <row r="120" spans="1:10" ht="12" hidden="1" customHeight="1">
      <c r="A120" s="80"/>
      <c r="B120" s="37" t="s">
        <v>12</v>
      </c>
      <c r="C120" s="32" t="str">
        <f>[12]Ит.пр!C14</f>
        <v/>
      </c>
      <c r="D120" s="32" t="str">
        <f>[12]Ит.пр!D14</f>
        <v/>
      </c>
      <c r="E120" s="32" t="str">
        <f>[12]Ит.пр!E14</f>
        <v/>
      </c>
      <c r="F120" s="32" t="str">
        <f>[12]Ит.пр!F14</f>
        <v/>
      </c>
      <c r="G120" s="32" t="str">
        <f>[12]Ит.пр!G14</f>
        <v/>
      </c>
      <c r="H120" s="32" t="str">
        <f>[12]Ит.пр!H14</f>
        <v/>
      </c>
      <c r="I120" s="45"/>
    </row>
    <row r="121" spans="1:10" ht="12" hidden="1" customHeight="1" thickBot="1">
      <c r="A121" s="80"/>
      <c r="B121" s="37"/>
      <c r="C121" s="33"/>
      <c r="D121" s="33"/>
      <c r="E121" s="33"/>
      <c r="F121" s="33"/>
      <c r="G121" s="33"/>
      <c r="H121" s="33"/>
      <c r="I121" s="45"/>
    </row>
    <row r="122" spans="1:10" ht="12" hidden="1" customHeight="1">
      <c r="A122" s="80"/>
      <c r="B122" s="37" t="s">
        <v>13</v>
      </c>
      <c r="C122" s="32" t="str">
        <f>[12]Ит.пр!C16</f>
        <v/>
      </c>
      <c r="D122" s="32" t="str">
        <f>[12]Ит.пр!D16</f>
        <v/>
      </c>
      <c r="E122" s="32" t="str">
        <f>[12]Ит.пр!E16</f>
        <v/>
      </c>
      <c r="F122" s="32" t="str">
        <f>[12]Ит.пр!F16</f>
        <v/>
      </c>
      <c r="G122" s="32" t="str">
        <f>[12]Ит.пр!G16</f>
        <v/>
      </c>
      <c r="H122" s="41" t="str">
        <f>[12]Ит.пр!H16</f>
        <v/>
      </c>
      <c r="I122" s="45"/>
    </row>
    <row r="123" spans="1:10" ht="12" hidden="1" customHeight="1" thickBot="1">
      <c r="A123" s="81"/>
      <c r="B123" s="39"/>
      <c r="C123" s="34"/>
      <c r="D123" s="34"/>
      <c r="E123" s="34"/>
      <c r="F123" s="34"/>
      <c r="G123" s="34"/>
      <c r="H123" s="46"/>
      <c r="I123" s="45"/>
    </row>
    <row r="124" spans="1:10" ht="12" hidden="1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hidden="1" customHeight="1">
      <c r="A125" s="88" t="s">
        <v>22</v>
      </c>
      <c r="B125" s="40" t="s">
        <v>4</v>
      </c>
      <c r="C125" s="35" t="str">
        <f>[13]Ит.пр!C6</f>
        <v>СМУТКИНА Полина</v>
      </c>
      <c r="D125" s="35" t="str">
        <f>[13]Ит.пр!D6</f>
        <v>03.08.00, 2р</v>
      </c>
      <c r="E125" s="35" t="str">
        <f>[13]Ит.пр!E6</f>
        <v>Алт.</v>
      </c>
      <c r="F125" s="35" t="str">
        <f>[13]Ит.пр!F6</f>
        <v>Заринск</v>
      </c>
      <c r="G125" s="35"/>
      <c r="H125" s="35" t="str">
        <f>[13]Ит.пр!H6</f>
        <v>Блинова Л.О.</v>
      </c>
      <c r="I125" s="35">
        <f>[14]Ит.пр!I6</f>
        <v>0</v>
      </c>
      <c r="J125" s="54">
        <v>37</v>
      </c>
    </row>
    <row r="126" spans="1:10" ht="16.5" hidden="1" customHeight="1" thickBot="1">
      <c r="A126" s="89"/>
      <c r="B126" s="37"/>
      <c r="C126" s="36"/>
      <c r="D126" s="36"/>
      <c r="E126" s="36"/>
      <c r="F126" s="36"/>
      <c r="G126" s="36"/>
      <c r="H126" s="36"/>
      <c r="I126" s="36"/>
      <c r="J126" s="54"/>
    </row>
    <row r="127" spans="1:10" ht="12" hidden="1" customHeight="1">
      <c r="A127" s="89"/>
      <c r="B127" s="37" t="s">
        <v>5</v>
      </c>
      <c r="C127" s="35" t="str">
        <f>[13]Ит.пр!C8</f>
        <v/>
      </c>
      <c r="D127" s="35" t="str">
        <f>[13]Ит.пр!D8</f>
        <v/>
      </c>
      <c r="E127" s="35" t="str">
        <f>[13]Ит.пр!E8</f>
        <v/>
      </c>
      <c r="F127" s="35" t="str">
        <f>[13]Ит.пр!F8</f>
        <v/>
      </c>
      <c r="G127" s="35"/>
      <c r="H127" s="35" t="str">
        <f>[13]Ит.пр!H8</f>
        <v/>
      </c>
      <c r="I127" s="35">
        <f>[14]Ит.пр!I8</f>
        <v>0</v>
      </c>
      <c r="J127" s="54">
        <v>38</v>
      </c>
    </row>
    <row r="128" spans="1:10" ht="12" hidden="1" customHeight="1" thickBot="1">
      <c r="A128" s="89"/>
      <c r="B128" s="37"/>
      <c r="C128" s="36"/>
      <c r="D128" s="36"/>
      <c r="E128" s="36"/>
      <c r="F128" s="36"/>
      <c r="G128" s="36"/>
      <c r="H128" s="36"/>
      <c r="I128" s="36"/>
      <c r="J128" s="54"/>
    </row>
    <row r="129" spans="1:10" ht="12" hidden="1" customHeight="1">
      <c r="A129" s="89"/>
      <c r="B129" s="37" t="s">
        <v>6</v>
      </c>
      <c r="C129" s="35" t="str">
        <f>[13]Ит.пр!C10</f>
        <v/>
      </c>
      <c r="D129" s="35" t="str">
        <f>[13]Ит.пр!D10</f>
        <v/>
      </c>
      <c r="E129" s="35" t="str">
        <f>[13]Ит.пр!E10</f>
        <v/>
      </c>
      <c r="F129" s="35" t="str">
        <f>[13]Ит.пр!F10</f>
        <v/>
      </c>
      <c r="G129" s="35"/>
      <c r="H129" s="35" t="str">
        <f>[13]Ит.пр!H10</f>
        <v/>
      </c>
      <c r="I129" s="15"/>
      <c r="J129" s="54">
        <v>39</v>
      </c>
    </row>
    <row r="130" spans="1:10" ht="12" hidden="1" customHeight="1" thickBot="1">
      <c r="A130" s="89"/>
      <c r="B130" s="37"/>
      <c r="C130" s="36"/>
      <c r="D130" s="36"/>
      <c r="E130" s="36"/>
      <c r="F130" s="36"/>
      <c r="G130" s="36"/>
      <c r="H130" s="36"/>
      <c r="I130" s="15"/>
      <c r="J130" s="54"/>
    </row>
    <row r="131" spans="1:10" ht="12" hidden="1" customHeight="1">
      <c r="A131" s="89"/>
      <c r="B131" s="37" t="s">
        <v>6</v>
      </c>
      <c r="C131" s="35" t="str">
        <f>[13]Ит.пр!C12</f>
        <v/>
      </c>
      <c r="D131" s="35" t="str">
        <f>[13]Ит.пр!D12</f>
        <v/>
      </c>
      <c r="E131" s="35" t="str">
        <f>[13]Ит.пр!E12</f>
        <v/>
      </c>
      <c r="F131" s="35" t="str">
        <f>[13]Ит.пр!F12</f>
        <v/>
      </c>
      <c r="G131" s="35"/>
      <c r="H131" s="35" t="str">
        <f>[13]Ит.пр!H12</f>
        <v/>
      </c>
      <c r="I131" s="15"/>
      <c r="J131" s="54">
        <v>40</v>
      </c>
    </row>
    <row r="132" spans="1:10" ht="12" hidden="1" customHeight="1" thickBot="1">
      <c r="A132" s="89"/>
      <c r="B132" s="38"/>
      <c r="C132" s="36"/>
      <c r="D132" s="36"/>
      <c r="E132" s="36"/>
      <c r="F132" s="36"/>
      <c r="G132" s="36"/>
      <c r="H132" s="36"/>
      <c r="I132" s="15"/>
      <c r="J132" s="54"/>
    </row>
    <row r="133" spans="1:10" ht="12" hidden="1" customHeight="1">
      <c r="A133" s="90"/>
      <c r="B133" s="84" t="s">
        <v>12</v>
      </c>
      <c r="C133" s="35" t="str">
        <f>[13]Ит.пр!C14</f>
        <v/>
      </c>
      <c r="D133" s="35" t="str">
        <f>[13]Ит.пр!D14</f>
        <v/>
      </c>
      <c r="E133" s="35" t="str">
        <f>[13]Ит.пр!E14</f>
        <v/>
      </c>
      <c r="F133" s="35" t="str">
        <f>[13]Ит.пр!F14</f>
        <v/>
      </c>
      <c r="G133" s="35"/>
      <c r="H133" s="35" t="str">
        <f>[13]Ит.пр!H14</f>
        <v/>
      </c>
      <c r="I133" s="45"/>
    </row>
    <row r="134" spans="1:10" ht="12" hidden="1" customHeight="1" thickBot="1">
      <c r="A134" s="90"/>
      <c r="B134" s="56"/>
      <c r="C134" s="36"/>
      <c r="D134" s="36"/>
      <c r="E134" s="36"/>
      <c r="F134" s="36"/>
      <c r="G134" s="36"/>
      <c r="H134" s="36"/>
      <c r="I134" s="45"/>
    </row>
    <row r="135" spans="1:10" ht="12" hidden="1" customHeight="1">
      <c r="A135" s="89"/>
      <c r="B135" s="92" t="s">
        <v>12</v>
      </c>
      <c r="C135" s="35" t="str">
        <f>[13]Ит.пр!C16</f>
        <v/>
      </c>
      <c r="D135" s="35" t="str">
        <f>[13]Ит.пр!D16</f>
        <v/>
      </c>
      <c r="E135" s="35" t="str">
        <f>[13]Ит.пр!E16</f>
        <v/>
      </c>
      <c r="F135" s="35" t="str">
        <f>[13]Ит.пр!F16</f>
        <v/>
      </c>
      <c r="G135" s="35"/>
      <c r="H135" s="35" t="str">
        <f>[13]Ит.пр!H16</f>
        <v/>
      </c>
      <c r="I135" s="45"/>
    </row>
    <row r="136" spans="1:10" ht="12" hidden="1" customHeight="1" thickBot="1">
      <c r="A136" s="91"/>
      <c r="B136" s="39"/>
      <c r="C136" s="36"/>
      <c r="D136" s="36"/>
      <c r="E136" s="36"/>
      <c r="F136" s="36"/>
      <c r="G136" s="36"/>
      <c r="H136" s="36"/>
      <c r="I136" s="45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5" t="str">
        <f>[1]реквизиты!$A$6</f>
        <v>Гл. судья, судья 1К</v>
      </c>
      <c r="C139" s="6"/>
      <c r="D139" s="6"/>
      <c r="E139" s="28"/>
      <c r="F139" s="25" t="str">
        <f>[1]реквизиты!$G$6</f>
        <v>С.М.Трескин</v>
      </c>
      <c r="G139" s="25"/>
      <c r="H139" s="6"/>
    </row>
    <row r="140" spans="1:10" ht="21.75" customHeight="1">
      <c r="A140" s="1"/>
      <c r="B140" s="25"/>
      <c r="C140" s="7"/>
      <c r="D140" s="7"/>
      <c r="E140" s="29"/>
      <c r="F140" s="24" t="str">
        <f>[1]реквизиты!$G$7</f>
        <v>/Бийск/</v>
      </c>
      <c r="G140" s="24"/>
      <c r="H140" s="7"/>
    </row>
    <row r="141" spans="1:10" ht="12" customHeight="1">
      <c r="A141" s="1"/>
      <c r="B141" s="25" t="str">
        <f>[1]реквизиты!$A$8</f>
        <v>Гл. секретарь, судья 1К</v>
      </c>
      <c r="C141" s="7"/>
      <c r="D141" s="7"/>
      <c r="E141" s="29"/>
      <c r="F141" s="25" t="str">
        <f>[1]реквизиты!$G$8</f>
        <v>В.В.Жданов</v>
      </c>
      <c r="G141" s="25"/>
      <c r="H141" s="6"/>
    </row>
    <row r="142" spans="1:10" ht="12" customHeight="1">
      <c r="C142" s="1"/>
      <c r="F142" t="str">
        <f>[1]реквизиты!$G$9</f>
        <v>/Барнаул/</v>
      </c>
      <c r="H142" s="7"/>
    </row>
    <row r="147" spans="19:19">
      <c r="S147" t="s">
        <v>11</v>
      </c>
    </row>
  </sheetData>
  <mergeCells count="524"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</mergeCells>
  <phoneticPr fontId="0" type="noConversion"/>
  <conditionalFormatting sqref="G21:G22 G27:G35 G42:G61 G64:G72 G77:G85 G90:G98 G103:G124">
    <cfRule type="cellIs" dxfId="2" priority="3" stopIfTrue="1" operator="equal">
      <formula>0</formula>
    </cfRule>
  </conditionalFormatting>
  <conditionalFormatting sqref="G18 G16 G14 G8:G10 G12">
    <cfRule type="cellIs" dxfId="1" priority="2" stopIfTrue="1" operator="equal">
      <formula>0</formula>
    </cfRule>
  </conditionalFormatting>
  <conditionalFormatting sqref="G18 G16 G14 G8:G10 G12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2018-11-17T16:54:39Z</cp:lastPrinted>
  <dcterms:created xsi:type="dcterms:W3CDTF">1996-10-08T23:32:33Z</dcterms:created>
  <dcterms:modified xsi:type="dcterms:W3CDTF">2018-11-17T17:12:06Z</dcterms:modified>
</cp:coreProperties>
</file>