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дв м" sheetId="2" r:id="rId1"/>
    <sheet name="дц м" sheetId="3" r:id="rId2"/>
    <sheet name="ж" sheetId="4" r:id="rId3"/>
    <sheet name="ком" sheetId="5" r:id="rId4"/>
  </sheets>
  <calcPr calcId="145621" refMode="R1C1"/>
</workbook>
</file>

<file path=xl/calcChain.xml><?xml version="1.0" encoding="utf-8"?>
<calcChain xmlns="http://schemas.openxmlformats.org/spreadsheetml/2006/main">
  <c r="P23" i="3" l="1"/>
  <c r="L23" i="3"/>
  <c r="P20" i="3"/>
  <c r="L18" i="3"/>
  <c r="P14" i="3"/>
  <c r="P13" i="3"/>
  <c r="L14" i="3"/>
  <c r="L13" i="3"/>
  <c r="R20" i="2" l="1"/>
  <c r="R19" i="2"/>
  <c r="R16" i="2"/>
  <c r="R15" i="2"/>
  <c r="R13" i="2"/>
  <c r="R23" i="2" l="1"/>
  <c r="R22" i="2"/>
  <c r="R26" i="2"/>
  <c r="R25" i="2"/>
  <c r="R30" i="2"/>
  <c r="R29" i="2"/>
  <c r="R31" i="2"/>
  <c r="M13" i="2"/>
  <c r="N13" i="2" s="1"/>
  <c r="L15" i="3" l="1"/>
  <c r="L16" i="3"/>
  <c r="L17" i="3"/>
  <c r="P18" i="3"/>
  <c r="L19" i="3"/>
  <c r="L20" i="3"/>
  <c r="L21" i="3"/>
  <c r="L22" i="3"/>
  <c r="M14" i="2"/>
  <c r="N14" i="2" s="1"/>
  <c r="R14" i="2" s="1"/>
  <c r="M15" i="2"/>
  <c r="N15" i="2" s="1"/>
  <c r="M18" i="2"/>
  <c r="N18" i="2" s="1"/>
  <c r="R18" i="2" s="1"/>
  <c r="M20" i="2"/>
  <c r="N20" i="2" s="1"/>
  <c r="M19" i="2"/>
  <c r="N19" i="2" s="1"/>
  <c r="M23" i="2"/>
  <c r="N23" i="2" s="1"/>
  <c r="M22" i="2"/>
  <c r="N22" i="2" s="1"/>
  <c r="M26" i="2"/>
  <c r="N26" i="2" s="1"/>
  <c r="M25" i="2"/>
  <c r="N25" i="2" s="1"/>
  <c r="M27" i="2"/>
  <c r="N27" i="2" s="1"/>
  <c r="R27" i="2" s="1"/>
  <c r="M31" i="2"/>
  <c r="N31" i="2" s="1"/>
  <c r="M29" i="2"/>
  <c r="N29" i="2" s="1"/>
  <c r="M30" i="2"/>
  <c r="N30" i="2" s="1"/>
  <c r="M33" i="2"/>
  <c r="N33" i="2" s="1"/>
  <c r="R33" i="2" s="1"/>
  <c r="M35" i="2"/>
  <c r="N35" i="2" s="1"/>
  <c r="R35" i="2" s="1"/>
  <c r="M36" i="2"/>
  <c r="N36" i="2" s="1"/>
  <c r="R36" i="2" s="1"/>
  <c r="M16" i="2"/>
  <c r="N16" i="2" s="1"/>
  <c r="C7" i="5"/>
  <c r="C5" i="5"/>
  <c r="C3" i="5"/>
  <c r="C9" i="5"/>
  <c r="C6" i="5"/>
  <c r="C8" i="5"/>
  <c r="C4" i="5"/>
  <c r="P14" i="4" l="1"/>
  <c r="P13" i="4"/>
</calcChain>
</file>

<file path=xl/comments1.xml><?xml version="1.0" encoding="utf-8"?>
<comments xmlns="http://schemas.openxmlformats.org/spreadsheetml/2006/main">
  <authors>
    <author>Автор</author>
  </authors>
  <commentList>
    <comment ref="K14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<sst xmlns="http://schemas.openxmlformats.org/spreadsheetml/2006/main" count="292" uniqueCount="111">
  <si>
    <r>
      <t xml:space="preserve">                                                            </t>
    </r>
    <r>
      <rPr>
        <b/>
        <sz val="8"/>
        <rFont val="Cambria"/>
        <family val="1"/>
        <charset val="204"/>
      </rPr>
      <t xml:space="preserve">    Общественная организация "Федерация гиревого спорта Алтайского края"</t>
    </r>
  </si>
  <si>
    <r>
      <t>Регламент времени -</t>
    </r>
    <r>
      <rPr>
        <sz val="11"/>
        <color indexed="8"/>
        <rFont val="Cambria"/>
        <family val="1"/>
        <charset val="204"/>
      </rPr>
      <t xml:space="preserve"> </t>
    </r>
  </si>
  <si>
    <t>10 минут</t>
  </si>
  <si>
    <t xml:space="preserve">число  </t>
  </si>
  <si>
    <t>месяц</t>
  </si>
  <si>
    <t xml:space="preserve">год </t>
  </si>
  <si>
    <t xml:space="preserve">В е с   г и р ь - </t>
  </si>
  <si>
    <t>место</t>
  </si>
  <si>
    <t>год рождения</t>
  </si>
  <si>
    <t>вес участника</t>
  </si>
  <si>
    <t>звание разряд</t>
  </si>
  <si>
    <t>команда</t>
  </si>
  <si>
    <t>вес гири</t>
  </si>
  <si>
    <t>коэффициент</t>
  </si>
  <si>
    <t>рывок</t>
  </si>
  <si>
    <t>итог</t>
  </si>
  <si>
    <t>командные очки(абсолют)</t>
  </si>
  <si>
    <t>выполнен разр</t>
  </si>
  <si>
    <t>фамилия и инициалы тренера</t>
  </si>
  <si>
    <t>б/р</t>
  </si>
  <si>
    <t>Судья на помосте:</t>
  </si>
  <si>
    <t>Главный судья соревнований:</t>
  </si>
  <si>
    <t>Главный секретарь соревнований:</t>
  </si>
  <si>
    <t xml:space="preserve">     Протокол</t>
  </si>
  <si>
    <t>Двоеборье мужчины</t>
  </si>
  <si>
    <t>Фамилия и имя участника</t>
  </si>
  <si>
    <t>толчок</t>
  </si>
  <si>
    <t>сумма</t>
  </si>
  <si>
    <t>Первенство Алтайского края по гиревому спорту</t>
  </si>
  <si>
    <t>среди ветеранов</t>
  </si>
  <si>
    <t xml:space="preserve">40-44 </t>
  </si>
  <si>
    <t>45-49</t>
  </si>
  <si>
    <t>50-54</t>
  </si>
  <si>
    <t>55-59</t>
  </si>
  <si>
    <t>60-64</t>
  </si>
  <si>
    <t>70 и старше</t>
  </si>
  <si>
    <t>Савин М.А. - 1 кат.</t>
  </si>
  <si>
    <t>Лесных П.А. - 1 кат.</t>
  </si>
  <si>
    <t>40-59 лет - 24 кг</t>
  </si>
  <si>
    <t>Ломейко Станислав</t>
  </si>
  <si>
    <t>КМС</t>
  </si>
  <si>
    <t>самостоятельно</t>
  </si>
  <si>
    <t>Гейст Виктор</t>
  </si>
  <si>
    <t>МС</t>
  </si>
  <si>
    <t>Маношкин В.З.</t>
  </si>
  <si>
    <t>Абдуллин Мансур</t>
  </si>
  <si>
    <t>Болотин Сергей</t>
  </si>
  <si>
    <t>Грудинин А.Д.</t>
  </si>
  <si>
    <t>Вовк Владимир</t>
  </si>
  <si>
    <t>Вовк Н.В</t>
  </si>
  <si>
    <t>.</t>
  </si>
  <si>
    <t>г. Рубцовск</t>
  </si>
  <si>
    <t>Слепцов Виктор</t>
  </si>
  <si>
    <t>Рябченко А.В.</t>
  </si>
  <si>
    <t>СК "СОЮЗ"</t>
  </si>
  <si>
    <t>I</t>
  </si>
  <si>
    <t>Тумайкин Виктор</t>
  </si>
  <si>
    <t>Щекотов И.Г.</t>
  </si>
  <si>
    <t>г.Заринск, МАУ "Спорт"</t>
  </si>
  <si>
    <t>Тальменский р-н</t>
  </si>
  <si>
    <t>абсолютный зачет</t>
  </si>
  <si>
    <t>Владимиров Михаил</t>
  </si>
  <si>
    <t>Варапаев А.А.</t>
  </si>
  <si>
    <t xml:space="preserve">                                                                       Управление спорта и молодежной политики Алтайского края</t>
  </si>
  <si>
    <t>Попов Д.А., Скорлупин А.В.</t>
  </si>
  <si>
    <t>60 - 69 лет - 16 кг</t>
  </si>
  <si>
    <t>70 лет и старше - 12 кг</t>
  </si>
  <si>
    <t>марта</t>
  </si>
  <si>
    <t xml:space="preserve">         г. Барнаул</t>
  </si>
  <si>
    <t>ул. Н.Крупской, д. 108/1</t>
  </si>
  <si>
    <t>АГПУ</t>
  </si>
  <si>
    <t>Дергунов В.Г. - 1 кат.</t>
  </si>
  <si>
    <t>Каньшин А.Е. - ВК</t>
  </si>
  <si>
    <t xml:space="preserve">                                                                                Министество  по  образованию и науке Алтайского края</t>
  </si>
  <si>
    <t>Длинный цикл мужчины</t>
  </si>
  <si>
    <t>35-39</t>
  </si>
  <si>
    <t>40-44</t>
  </si>
  <si>
    <t>55 и старше</t>
  </si>
  <si>
    <t>Белов Анатолий</t>
  </si>
  <si>
    <t>Топчихинский район</t>
  </si>
  <si>
    <t>Бурцев Владимир</t>
  </si>
  <si>
    <t>Коваль Владимир</t>
  </si>
  <si>
    <t>Слепцов В.Г.</t>
  </si>
  <si>
    <t>Колаев Евгений</t>
  </si>
  <si>
    <t>65-69</t>
  </si>
  <si>
    <t>Овсянников Николай</t>
  </si>
  <si>
    <t>Ишимов Алексей</t>
  </si>
  <si>
    <t>УФСИН</t>
  </si>
  <si>
    <t>Ястребов Вадим</t>
  </si>
  <si>
    <t>Ястребов В.А.</t>
  </si>
  <si>
    <t>СК "Урожай"</t>
  </si>
  <si>
    <t xml:space="preserve">Тимофеев Валерий </t>
  </si>
  <si>
    <t>Рубцовск</t>
  </si>
  <si>
    <t>Кукин Олег</t>
  </si>
  <si>
    <t>Гейст В.А.</t>
  </si>
  <si>
    <t>Колпаков Сергей</t>
  </si>
  <si>
    <t>Попов Д.А.</t>
  </si>
  <si>
    <r>
      <t xml:space="preserve">                                                            </t>
    </r>
    <r>
      <rPr>
        <b/>
        <sz val="8"/>
        <rFont val="Times New Roman"/>
        <family val="1"/>
        <charset val="204"/>
      </rPr>
      <t xml:space="preserve">    Общественная организация "Федерация гиревого спорта Алтайского края"</t>
    </r>
  </si>
  <si>
    <r>
      <t>Регламент времени -</t>
    </r>
    <r>
      <rPr>
        <sz val="11"/>
        <color indexed="8"/>
        <rFont val="Times New Roman"/>
        <family val="1"/>
        <charset val="204"/>
      </rPr>
      <t xml:space="preserve"> </t>
    </r>
  </si>
  <si>
    <t>МАУ «Спорт» города Заринск</t>
  </si>
  <si>
    <t>зачет по 6+2 лучшим результатам</t>
  </si>
  <si>
    <t>резул</t>
  </si>
  <si>
    <t>70+</t>
  </si>
  <si>
    <t>55+</t>
  </si>
  <si>
    <t>СК"СОЮЗ", Топчихинский р-н</t>
  </si>
  <si>
    <t>Лесных Павел</t>
  </si>
  <si>
    <t>1</t>
  </si>
  <si>
    <t>2</t>
  </si>
  <si>
    <t>3</t>
  </si>
  <si>
    <t>4</t>
  </si>
  <si>
    <t>1юн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</si>
</sst>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5" x14ac:knownFonts="1">
    <font>
      <sz val="11"/>
      <color theme="1"/>
      <name val="Calibri"/>
      <family val="2"/>
      <scheme val="minor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11"/>
      <color indexed="8"/>
      <name val="Cambria"/>
      <family val="1"/>
      <charset val="204"/>
    </font>
    <font>
      <sz val="2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5"/>
      <color rgb="FF000000"/>
      <name val="Calibri"/>
      <family val="2"/>
      <charset val="204"/>
    </font>
    <font>
      <sz val="5"/>
      <color rgb="FFFF0000"/>
      <name val="Calibri"/>
      <family val="2"/>
      <charset val="204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1" fillId="0" borderId="0" xfId="0" applyFont="1" applyAlignment="1"/>
    <xf numFmtId="2" fontId="3" fillId="0" borderId="0" xfId="0" applyNumberFormat="1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6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12" xfId="0" applyFont="1" applyBorder="1" applyAlignment="1"/>
    <xf numFmtId="0" fontId="10" fillId="0" borderId="3" xfId="0" applyFont="1" applyBorder="1"/>
    <xf numFmtId="2" fontId="12" fillId="0" borderId="0" xfId="0" applyNumberFormat="1" applyFont="1" applyAlignment="1"/>
    <xf numFmtId="0" fontId="3" fillId="0" borderId="18" xfId="0" applyFont="1" applyBorder="1" applyAlignment="1">
      <alignment textRotation="90"/>
    </xf>
    <xf numFmtId="0" fontId="0" fillId="2" borderId="0" xfId="0" applyFill="1"/>
    <xf numFmtId="0" fontId="0" fillId="2" borderId="0" xfId="0" applyFill="1" applyAlignment="1"/>
    <xf numFmtId="0" fontId="3" fillId="0" borderId="0" xfId="0" applyFont="1" applyBorder="1"/>
    <xf numFmtId="0" fontId="3" fillId="0" borderId="29" xfId="0" applyFont="1" applyBorder="1"/>
    <xf numFmtId="0" fontId="3" fillId="0" borderId="30" xfId="0" applyFont="1" applyBorder="1"/>
    <xf numFmtId="0" fontId="4" fillId="0" borderId="0" xfId="0" applyFont="1" applyAlignment="1"/>
    <xf numFmtId="0" fontId="3" fillId="0" borderId="20" xfId="0" applyFont="1" applyBorder="1" applyAlignment="1">
      <alignment horizontal="center"/>
    </xf>
    <xf numFmtId="49" fontId="13" fillId="2" borderId="20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left" wrapText="1"/>
    </xf>
    <xf numFmtId="0" fontId="13" fillId="2" borderId="15" xfId="0" applyFont="1" applyFill="1" applyBorder="1" applyAlignment="1"/>
    <xf numFmtId="0" fontId="13" fillId="2" borderId="16" xfId="0" applyFont="1" applyFill="1" applyBorder="1" applyAlignment="1"/>
    <xf numFmtId="0" fontId="13" fillId="2" borderId="17" xfId="0" applyFont="1" applyFill="1" applyBorder="1" applyAlignment="1"/>
    <xf numFmtId="0" fontId="15" fillId="2" borderId="20" xfId="0" applyFont="1" applyFill="1" applyBorder="1" applyAlignment="1">
      <alignment horizontal="center" wrapText="1"/>
    </xf>
    <xf numFmtId="49" fontId="13" fillId="2" borderId="25" xfId="0" applyNumberFormat="1" applyFont="1" applyFill="1" applyBorder="1" applyAlignment="1">
      <alignment horizontal="center"/>
    </xf>
    <xf numFmtId="0" fontId="13" fillId="2" borderId="26" xfId="0" applyFont="1" applyFill="1" applyBorder="1" applyAlignment="1"/>
    <xf numFmtId="0" fontId="13" fillId="2" borderId="1" xfId="0" applyFont="1" applyFill="1" applyBorder="1" applyAlignment="1"/>
    <xf numFmtId="0" fontId="13" fillId="2" borderId="27" xfId="0" applyFont="1" applyFill="1" applyBorder="1" applyAlignment="1"/>
    <xf numFmtId="0" fontId="13" fillId="2" borderId="28" xfId="0" applyFont="1" applyFill="1" applyBorder="1" applyAlignment="1">
      <alignment horizontal="center"/>
    </xf>
    <xf numFmtId="2" fontId="13" fillId="2" borderId="28" xfId="0" applyNumberFormat="1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1" fontId="13" fillId="2" borderId="28" xfId="0" applyNumberFormat="1" applyFont="1" applyFill="1" applyBorder="1" applyAlignment="1">
      <alignment horizontal="center"/>
    </xf>
    <xf numFmtId="0" fontId="13" fillId="2" borderId="26" xfId="0" applyFont="1" applyFill="1" applyBorder="1" applyAlignment="1">
      <alignment horizontal="left"/>
    </xf>
    <xf numFmtId="49" fontId="13" fillId="2" borderId="19" xfId="0" applyNumberFormat="1" applyFont="1" applyFill="1" applyBorder="1" applyAlignment="1">
      <alignment horizontal="center"/>
    </xf>
    <xf numFmtId="0" fontId="13" fillId="2" borderId="12" xfId="0" applyFont="1" applyFill="1" applyBorder="1" applyAlignment="1"/>
    <xf numFmtId="0" fontId="13" fillId="2" borderId="13" xfId="0" applyFont="1" applyFill="1" applyBorder="1" applyAlignment="1"/>
    <xf numFmtId="0" fontId="13" fillId="2" borderId="14" xfId="0" applyFont="1" applyFill="1" applyBorder="1" applyAlignment="1"/>
    <xf numFmtId="0" fontId="13" fillId="2" borderId="19" xfId="0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/>
    </xf>
    <xf numFmtId="0" fontId="13" fillId="2" borderId="9" xfId="0" applyFont="1" applyFill="1" applyBorder="1" applyAlignment="1"/>
    <xf numFmtId="0" fontId="13" fillId="2" borderId="10" xfId="0" applyFont="1" applyFill="1" applyBorder="1" applyAlignment="1"/>
    <xf numFmtId="0" fontId="13" fillId="2" borderId="11" xfId="0" applyFont="1" applyFill="1" applyBorder="1" applyAlignment="1"/>
    <xf numFmtId="1" fontId="15" fillId="2" borderId="20" xfId="0" applyNumberFormat="1" applyFont="1" applyFill="1" applyBorder="1" applyAlignment="1">
      <alignment horizontal="center" wrapText="1"/>
    </xf>
    <xf numFmtId="2" fontId="15" fillId="2" borderId="20" xfId="0" applyNumberFormat="1" applyFont="1" applyFill="1" applyBorder="1" applyAlignment="1">
      <alignment horizontal="center" wrapText="1"/>
    </xf>
    <xf numFmtId="49" fontId="15" fillId="2" borderId="15" xfId="0" applyNumberFormat="1" applyFont="1" applyFill="1" applyBorder="1" applyAlignment="1">
      <alignment wrapText="1"/>
    </xf>
    <xf numFmtId="164" fontId="13" fillId="2" borderId="28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wrapText="1"/>
    </xf>
    <xf numFmtId="0" fontId="15" fillId="2" borderId="26" xfId="0" applyFont="1" applyFill="1" applyBorder="1" applyAlignment="1"/>
    <xf numFmtId="0" fontId="15" fillId="2" borderId="1" xfId="0" applyFont="1" applyFill="1" applyBorder="1" applyAlignment="1"/>
    <xf numFmtId="0" fontId="15" fillId="2" borderId="27" xfId="0" applyFont="1" applyFill="1" applyBorder="1" applyAlignment="1"/>
    <xf numFmtId="2" fontId="15" fillId="2" borderId="28" xfId="0" applyNumberFormat="1" applyFont="1" applyFill="1" applyBorder="1" applyAlignment="1">
      <alignment horizontal="center"/>
    </xf>
    <xf numFmtId="1" fontId="15" fillId="2" borderId="28" xfId="0" applyNumberFormat="1" applyFont="1" applyFill="1" applyBorder="1" applyAlignment="1">
      <alignment horizontal="center"/>
    </xf>
    <xf numFmtId="0" fontId="15" fillId="2" borderId="26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1" fontId="15" fillId="2" borderId="19" xfId="0" applyNumberFormat="1" applyFont="1" applyFill="1" applyBorder="1" applyAlignment="1">
      <alignment horizontal="center" wrapText="1"/>
    </xf>
    <xf numFmtId="2" fontId="15" fillId="2" borderId="19" xfId="0" applyNumberFormat="1" applyFont="1" applyFill="1" applyBorder="1" applyAlignment="1">
      <alignment horizontal="center" wrapText="1"/>
    </xf>
    <xf numFmtId="0" fontId="15" fillId="2" borderId="19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49" fontId="15" fillId="2" borderId="12" xfId="0" applyNumberFormat="1" applyFont="1" applyFill="1" applyBorder="1" applyAlignment="1">
      <alignment wrapText="1"/>
    </xf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2" fontId="13" fillId="2" borderId="18" xfId="0" applyNumberFormat="1" applyFont="1" applyFill="1" applyBorder="1" applyAlignment="1"/>
    <xf numFmtId="2" fontId="13" fillId="2" borderId="2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/>
    <xf numFmtId="2" fontId="13" fillId="2" borderId="19" xfId="0" applyNumberFormat="1" applyFont="1" applyFill="1" applyBorder="1" applyAlignment="1"/>
    <xf numFmtId="165" fontId="13" fillId="2" borderId="20" xfId="0" applyNumberFormat="1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165" fontId="13" fillId="2" borderId="18" xfId="0" applyNumberFormat="1" applyFont="1" applyFill="1" applyBorder="1" applyAlignment="1">
      <alignment horizontal="center"/>
    </xf>
    <xf numFmtId="165" fontId="13" fillId="2" borderId="19" xfId="0" applyNumberFormat="1" applyFont="1" applyFill="1" applyBorder="1" applyAlignment="1">
      <alignment horizontal="center"/>
    </xf>
    <xf numFmtId="0" fontId="15" fillId="0" borderId="0" xfId="0" applyFont="1" applyAlignment="1"/>
    <xf numFmtId="49" fontId="15" fillId="2" borderId="25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5" fillId="2" borderId="28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49" fontId="13" fillId="2" borderId="25" xfId="0" applyNumberFormat="1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horizontal="center" vertical="center"/>
    </xf>
    <xf numFmtId="2" fontId="13" fillId="2" borderId="28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1" fontId="13" fillId="2" borderId="28" xfId="0" applyNumberFormat="1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left" vertical="center"/>
    </xf>
    <xf numFmtId="2" fontId="13" fillId="2" borderId="2" xfId="0" applyNumberFormat="1" applyFont="1" applyFill="1" applyBorder="1" applyAlignment="1">
      <alignment horizontal="center" vertical="center"/>
    </xf>
    <xf numFmtId="49" fontId="13" fillId="2" borderId="19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1" fontId="15" fillId="2" borderId="20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/>
    </xf>
    <xf numFmtId="1" fontId="15" fillId="2" borderId="28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vertical="center"/>
    </xf>
    <xf numFmtId="0" fontId="13" fillId="2" borderId="20" xfId="0" applyFont="1" applyFill="1" applyBorder="1" applyAlignment="1">
      <alignment horizontal="left" vertical="center" wrapText="1"/>
    </xf>
    <xf numFmtId="49" fontId="15" fillId="2" borderId="20" xfId="0" applyNumberFormat="1" applyFont="1" applyFill="1" applyBorder="1" applyAlignment="1">
      <alignment vertical="center" wrapText="1"/>
    </xf>
    <xf numFmtId="49" fontId="13" fillId="2" borderId="18" xfId="0" applyNumberFormat="1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 wrapText="1"/>
    </xf>
    <xf numFmtId="2" fontId="15" fillId="2" borderId="18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left" vertical="center" wrapText="1"/>
    </xf>
    <xf numFmtId="49" fontId="13" fillId="2" borderId="33" xfId="0" applyNumberFormat="1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3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center"/>
    </xf>
    <xf numFmtId="2" fontId="15" fillId="2" borderId="31" xfId="0" applyNumberFormat="1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1" fontId="13" fillId="2" borderId="31" xfId="0" applyNumberFormat="1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left" vertical="center"/>
    </xf>
    <xf numFmtId="2" fontId="13" fillId="2" borderId="36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2" borderId="22" xfId="0" applyFont="1" applyFill="1" applyBorder="1" applyAlignment="1">
      <alignment horizontal="center" vertical="center"/>
    </xf>
    <xf numFmtId="2" fontId="13" fillId="2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3" fillId="2" borderId="15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/>
    </xf>
    <xf numFmtId="49" fontId="13" fillId="2" borderId="24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2" fontId="26" fillId="0" borderId="0" xfId="0" applyNumberFormat="1" applyFont="1" applyAlignment="1">
      <alignment vertical="center"/>
    </xf>
    <xf numFmtId="0" fontId="13" fillId="0" borderId="18" xfId="0" applyFont="1" applyBorder="1" applyAlignment="1">
      <alignment vertical="center" textRotation="90"/>
    </xf>
    <xf numFmtId="0" fontId="14" fillId="0" borderId="18" xfId="0" applyFont="1" applyBorder="1" applyAlignment="1">
      <alignment vertical="center" textRotation="90"/>
    </xf>
    <xf numFmtId="49" fontId="15" fillId="2" borderId="25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64" fontId="15" fillId="2" borderId="28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49" fontId="13" fillId="2" borderId="37" xfId="0" applyNumberFormat="1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vertical="center"/>
    </xf>
    <xf numFmtId="0" fontId="17" fillId="2" borderId="37" xfId="0" applyFont="1" applyFill="1" applyBorder="1" applyAlignment="1">
      <alignment vertical="center"/>
    </xf>
    <xf numFmtId="1" fontId="15" fillId="2" borderId="37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/>
    </xf>
    <xf numFmtId="49" fontId="15" fillId="2" borderId="37" xfId="0" applyNumberFormat="1" applyFont="1" applyFill="1" applyBorder="1" applyAlignment="1">
      <alignment vertical="center" wrapText="1"/>
    </xf>
    <xf numFmtId="0" fontId="15" fillId="2" borderId="19" xfId="0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vertical="center"/>
    </xf>
    <xf numFmtId="1" fontId="15" fillId="2" borderId="28" xfId="0" applyNumberFormat="1" applyFont="1" applyFill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49" fontId="15" fillId="2" borderId="28" xfId="0" applyNumberFormat="1" applyFont="1" applyFill="1" applyBorder="1" applyAlignment="1">
      <alignment vertical="center" wrapText="1"/>
    </xf>
    <xf numFmtId="2" fontId="13" fillId="2" borderId="37" xfId="0" applyNumberFormat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vertical="center"/>
    </xf>
    <xf numFmtId="1" fontId="13" fillId="2" borderId="19" xfId="0" applyNumberFormat="1" applyFont="1" applyFill="1" applyBorder="1" applyAlignment="1">
      <alignment horizontal="center" vertical="center"/>
    </xf>
    <xf numFmtId="0" fontId="28" fillId="0" borderId="0" xfId="0" applyFont="1"/>
    <xf numFmtId="0" fontId="0" fillId="0" borderId="7" xfId="0" applyBorder="1" applyAlignment="1"/>
    <xf numFmtId="0" fontId="29" fillId="0" borderId="3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left" vertical="center"/>
    </xf>
    <xf numFmtId="0" fontId="0" fillId="0" borderId="47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32" fillId="3" borderId="44" xfId="0" applyFont="1" applyFill="1" applyBorder="1"/>
    <xf numFmtId="0" fontId="32" fillId="3" borderId="47" xfId="0" applyFont="1" applyFill="1" applyBorder="1"/>
    <xf numFmtId="0" fontId="32" fillId="3" borderId="48" xfId="0" applyFont="1" applyFill="1" applyBorder="1"/>
    <xf numFmtId="0" fontId="32" fillId="3" borderId="41" xfId="0" applyFont="1" applyFill="1" applyBorder="1"/>
    <xf numFmtId="0" fontId="32" fillId="3" borderId="49" xfId="0" applyFont="1" applyFill="1" applyBorder="1"/>
    <xf numFmtId="0" fontId="32" fillId="3" borderId="43" xfId="0" applyFont="1" applyFill="1" applyBorder="1"/>
    <xf numFmtId="0" fontId="0" fillId="0" borderId="50" xfId="0" applyFont="1" applyBorder="1" applyAlignment="1">
      <alignment horizontal="center"/>
    </xf>
    <xf numFmtId="0" fontId="32" fillId="0" borderId="51" xfId="0" applyFont="1" applyBorder="1"/>
    <xf numFmtId="0" fontId="32" fillId="3" borderId="17" xfId="0" applyFont="1" applyFill="1" applyBorder="1"/>
    <xf numFmtId="0" fontId="32" fillId="3" borderId="50" xfId="0" applyFont="1" applyFill="1" applyBorder="1"/>
    <xf numFmtId="0" fontId="32" fillId="3" borderId="51" xfId="0" applyFont="1" applyFill="1" applyBorder="1"/>
    <xf numFmtId="0" fontId="32" fillId="3" borderId="20" xfId="0" applyFont="1" applyFill="1" applyBorder="1"/>
    <xf numFmtId="0" fontId="32" fillId="3" borderId="52" xfId="0" applyFont="1" applyFill="1" applyBorder="1"/>
    <xf numFmtId="0" fontId="32" fillId="3" borderId="16" xfId="0" applyFont="1" applyFill="1" applyBorder="1"/>
    <xf numFmtId="0" fontId="33" fillId="3" borderId="51" xfId="0" applyFont="1" applyFill="1" applyBorder="1"/>
    <xf numFmtId="0" fontId="33" fillId="3" borderId="20" xfId="0" applyFont="1" applyFill="1" applyBorder="1"/>
    <xf numFmtId="0" fontId="32" fillId="0" borderId="17" xfId="0" applyFont="1" applyBorder="1"/>
    <xf numFmtId="0" fontId="32" fillId="0" borderId="50" xfId="0" applyFont="1" applyBorder="1"/>
    <xf numFmtId="0" fontId="32" fillId="0" borderId="20" xfId="0" applyFont="1" applyBorder="1"/>
    <xf numFmtId="0" fontId="32" fillId="0" borderId="52" xfId="0" applyFont="1" applyBorder="1"/>
    <xf numFmtId="0" fontId="33" fillId="0" borderId="51" xfId="0" applyFont="1" applyBorder="1"/>
    <xf numFmtId="0" fontId="32" fillId="0" borderId="16" xfId="0" applyFont="1" applyBorder="1"/>
    <xf numFmtId="0" fontId="33" fillId="3" borderId="17" xfId="0" applyFont="1" applyFill="1" applyBorder="1"/>
    <xf numFmtId="0" fontId="33" fillId="3" borderId="50" xfId="0" applyFont="1" applyFill="1" applyBorder="1"/>
    <xf numFmtId="0" fontId="33" fillId="3" borderId="52" xfId="0" applyFont="1" applyFill="1" applyBorder="1"/>
    <xf numFmtId="0" fontId="27" fillId="0" borderId="20" xfId="0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vertical="center"/>
    </xf>
    <xf numFmtId="0" fontId="17" fillId="2" borderId="39" xfId="0" applyFont="1" applyFill="1" applyBorder="1" applyAlignment="1">
      <alignment vertical="center"/>
    </xf>
    <xf numFmtId="0" fontId="17" fillId="2" borderId="4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/>
    </xf>
    <xf numFmtId="1" fontId="15" fillId="2" borderId="31" xfId="0" applyNumberFormat="1" applyFont="1" applyFill="1" applyBorder="1" applyAlignment="1">
      <alignment horizontal="center" vertical="center" wrapText="1"/>
    </xf>
    <xf numFmtId="2" fontId="15" fillId="2" borderId="31" xfId="0" applyNumberFormat="1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49" fontId="15" fillId="2" borderId="31" xfId="0" applyNumberFormat="1" applyFont="1" applyFill="1" applyBorder="1" applyAlignment="1">
      <alignment vertical="center" wrapText="1"/>
    </xf>
    <xf numFmtId="1" fontId="13" fillId="2" borderId="20" xfId="0" applyNumberFormat="1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 vertical="center"/>
    </xf>
    <xf numFmtId="1" fontId="13" fillId="2" borderId="37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5" fillId="2" borderId="19" xfId="0" applyNumberFormat="1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2" borderId="22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vertical="center"/>
    </xf>
    <xf numFmtId="0" fontId="17" fillId="2" borderId="43" xfId="0" applyFont="1" applyFill="1" applyBorder="1" applyAlignment="1">
      <alignment vertical="center"/>
    </xf>
    <xf numFmtId="0" fontId="17" fillId="2" borderId="44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5" fillId="2" borderId="18" xfId="0" applyFont="1" applyFill="1" applyBorder="1" applyAlignment="1">
      <alignment horizontal="left" vertical="center"/>
    </xf>
    <xf numFmtId="0" fontId="33" fillId="0" borderId="48" xfId="0" applyFont="1" applyBorder="1"/>
    <xf numFmtId="0" fontId="33" fillId="3" borderId="48" xfId="0" applyFont="1" applyFill="1" applyBorder="1"/>
    <xf numFmtId="0" fontId="33" fillId="3" borderId="44" xfId="0" applyFont="1" applyFill="1" applyBorder="1"/>
    <xf numFmtId="0" fontId="33" fillId="3" borderId="47" xfId="0" applyFont="1" applyFill="1" applyBorder="1"/>
    <xf numFmtId="0" fontId="33" fillId="3" borderId="41" xfId="0" applyFont="1" applyFill="1" applyBorder="1"/>
    <xf numFmtId="0" fontId="33" fillId="3" borderId="49" xfId="0" applyFont="1" applyFill="1" applyBorder="1"/>
    <xf numFmtId="0" fontId="13" fillId="0" borderId="20" xfId="0" applyFont="1" applyBorder="1" applyAlignment="1">
      <alignment horizontal="center" vertical="center" textRotation="90"/>
    </xf>
    <xf numFmtId="0" fontId="13" fillId="0" borderId="18" xfId="0" applyFont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vertical="center" textRotation="90" wrapText="1"/>
    </xf>
    <xf numFmtId="0" fontId="13" fillId="0" borderId="18" xfId="0" applyFont="1" applyBorder="1" applyAlignment="1">
      <alignment vertical="center" textRotation="90" wrapText="1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8" xfId="0" applyFont="1" applyBorder="1" applyAlignment="1">
      <alignment horizontal="justify" vertical="center" textRotation="90"/>
    </xf>
    <xf numFmtId="0" fontId="13" fillId="0" borderId="22" xfId="0" applyFont="1" applyBorder="1" applyAlignment="1">
      <alignment horizontal="justify" vertical="center" textRotation="90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 textRotation="90" wrapText="1"/>
    </xf>
    <xf numFmtId="2" fontId="14" fillId="0" borderId="18" xfId="0" applyNumberFormat="1" applyFont="1" applyBorder="1" applyAlignment="1">
      <alignment horizontal="center" vertical="center" textRotation="90" wrapText="1"/>
    </xf>
    <xf numFmtId="0" fontId="18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textRotation="90" wrapText="1"/>
    </xf>
    <xf numFmtId="0" fontId="4" fillId="0" borderId="0" xfId="0" applyFont="1" applyAlignment="1"/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justify" textRotation="90"/>
    </xf>
    <xf numFmtId="0" fontId="3" fillId="0" borderId="22" xfId="0" applyFont="1" applyBorder="1" applyAlignment="1">
      <alignment horizontal="justify" textRotation="90"/>
    </xf>
    <xf numFmtId="0" fontId="9" fillId="0" borderId="9" xfId="0" applyFont="1" applyBorder="1" applyAlignment="1">
      <alignment horizontal="center" vertical="justify"/>
    </xf>
    <xf numFmtId="0" fontId="9" fillId="0" borderId="10" xfId="0" applyFont="1" applyBorder="1" applyAlignment="1">
      <alignment horizontal="center" vertical="justify"/>
    </xf>
    <xf numFmtId="0" fontId="9" fillId="0" borderId="11" xfId="0" applyFont="1" applyBorder="1" applyAlignment="1">
      <alignment horizontal="center" vertical="justify"/>
    </xf>
    <xf numFmtId="0" fontId="9" fillId="0" borderId="2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24" xfId="0" applyFont="1" applyBorder="1" applyAlignment="1">
      <alignment horizontal="center" vertical="justify"/>
    </xf>
    <xf numFmtId="2" fontId="11" fillId="0" borderId="20" xfId="0" applyNumberFormat="1" applyFont="1" applyBorder="1" applyAlignment="1">
      <alignment horizontal="center" textRotation="90" wrapText="1"/>
    </xf>
    <xf numFmtId="2" fontId="11" fillId="0" borderId="18" xfId="0" applyNumberFormat="1" applyFont="1" applyBorder="1" applyAlignment="1">
      <alignment horizontal="center" textRotation="90" wrapText="1"/>
    </xf>
    <xf numFmtId="0" fontId="10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textRotation="90"/>
    </xf>
    <xf numFmtId="0" fontId="3" fillId="0" borderId="20" xfId="0" applyFont="1" applyBorder="1" applyAlignment="1">
      <alignment textRotation="90" wrapText="1"/>
    </xf>
    <xf numFmtId="0" fontId="3" fillId="0" borderId="18" xfId="0" applyFont="1" applyBorder="1" applyAlignment="1">
      <alignment textRotation="90" wrapText="1"/>
    </xf>
    <xf numFmtId="0" fontId="31" fillId="4" borderId="45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46" xfId="0" applyFill="1" applyBorder="1"/>
    <xf numFmtId="0" fontId="31" fillId="5" borderId="4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B28" zoomScale="110" zoomScaleNormal="110" workbookViewId="0">
      <selection activeCell="T33" sqref="T33"/>
    </sheetView>
  </sheetViews>
  <sheetFormatPr defaultRowHeight="13.8" x14ac:dyDescent="0.3"/>
  <cols>
    <col min="1" max="1" width="6.44140625" style="163" customWidth="1"/>
    <col min="2" max="2" width="4.6640625" style="163" customWidth="1"/>
    <col min="3" max="3" width="6.88671875" style="163" customWidth="1"/>
    <col min="4" max="4" width="12.44140625" style="163" customWidth="1"/>
    <col min="5" max="5" width="6" style="163" customWidth="1"/>
    <col min="6" max="6" width="7.109375" style="163" customWidth="1"/>
    <col min="7" max="7" width="6.109375" style="163" customWidth="1"/>
    <col min="8" max="8" width="24.6640625" style="163" customWidth="1"/>
    <col min="9" max="9" width="7" style="163" customWidth="1"/>
    <col min="10" max="10" width="6.33203125" style="163" customWidth="1"/>
    <col min="11" max="11" width="5.33203125" style="163" customWidth="1"/>
    <col min="12" max="13" width="4.88671875" style="163" customWidth="1"/>
    <col min="14" max="14" width="5.6640625" style="163" customWidth="1"/>
    <col min="15" max="15" width="5" style="163" customWidth="1"/>
    <col min="16" max="16" width="5.88671875" style="163" customWidth="1"/>
    <col min="17" max="17" width="16.5546875" style="163" customWidth="1"/>
    <col min="18" max="18" width="10" style="163" customWidth="1"/>
    <col min="19" max="16384" width="8.88671875" style="163"/>
  </cols>
  <sheetData>
    <row r="1" spans="1:18" x14ac:dyDescent="0.3">
      <c r="A1" s="174" t="s">
        <v>97</v>
      </c>
      <c r="B1" s="174"/>
      <c r="C1" s="174"/>
      <c r="D1" s="174"/>
      <c r="E1" s="174"/>
      <c r="F1" s="175"/>
    </row>
    <row r="2" spans="1:18" x14ac:dyDescent="0.3">
      <c r="A2" s="176" t="s">
        <v>63</v>
      </c>
      <c r="B2" s="174"/>
      <c r="C2" s="174"/>
      <c r="D2" s="174"/>
      <c r="E2" s="174"/>
      <c r="F2" s="175"/>
    </row>
    <row r="3" spans="1:18" ht="14.4" thickBot="1" x14ac:dyDescent="0.35">
      <c r="A3" s="308" t="s">
        <v>73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8" ht="14.4" thickBot="1" x14ac:dyDescent="0.35">
      <c r="F4" s="175"/>
      <c r="J4" s="174" t="s">
        <v>98</v>
      </c>
      <c r="N4" s="310" t="s">
        <v>2</v>
      </c>
      <c r="O4" s="311"/>
      <c r="P4" s="311"/>
      <c r="Q4" s="312"/>
    </row>
    <row r="5" spans="1:18" ht="25.8" thickBot="1" x14ac:dyDescent="0.35">
      <c r="A5" s="165" t="s">
        <v>3</v>
      </c>
      <c r="B5" s="177">
        <v>3</v>
      </c>
      <c r="C5" s="178" t="s">
        <v>4</v>
      </c>
      <c r="D5" s="177" t="s">
        <v>67</v>
      </c>
      <c r="E5" s="178" t="s">
        <v>5</v>
      </c>
      <c r="F5" s="179">
        <v>2018</v>
      </c>
      <c r="H5" s="180" t="s">
        <v>23</v>
      </c>
      <c r="J5" s="163" t="s">
        <v>6</v>
      </c>
      <c r="N5" s="181" t="s">
        <v>38</v>
      </c>
      <c r="O5" s="182"/>
      <c r="P5" s="182"/>
      <c r="Q5" s="183"/>
    </row>
    <row r="6" spans="1:18" x14ac:dyDescent="0.3">
      <c r="F6" s="175"/>
      <c r="H6" s="184" t="s">
        <v>24</v>
      </c>
      <c r="N6" s="185" t="s">
        <v>65</v>
      </c>
      <c r="O6" s="186"/>
      <c r="P6" s="186"/>
      <c r="Q6" s="187"/>
    </row>
    <row r="7" spans="1:18" ht="16.2" thickBot="1" x14ac:dyDescent="0.35">
      <c r="A7" s="188" t="s">
        <v>68</v>
      </c>
      <c r="B7" s="189"/>
      <c r="C7" s="189"/>
      <c r="D7" s="190"/>
      <c r="F7" s="175" t="s">
        <v>28</v>
      </c>
      <c r="N7" s="191" t="s">
        <v>66</v>
      </c>
      <c r="O7" s="192"/>
      <c r="P7" s="192"/>
      <c r="Q7" s="193"/>
    </row>
    <row r="8" spans="1:18" ht="15.6" x14ac:dyDescent="0.3">
      <c r="A8" s="194" t="s">
        <v>69</v>
      </c>
      <c r="B8" s="195"/>
      <c r="C8" s="195"/>
      <c r="D8" s="196"/>
      <c r="H8" s="197" t="s">
        <v>29</v>
      </c>
      <c r="N8" s="313" t="s">
        <v>70</v>
      </c>
      <c r="O8" s="314"/>
      <c r="P8" s="314"/>
      <c r="Q8" s="315"/>
    </row>
    <row r="9" spans="1:18" x14ac:dyDescent="0.3">
      <c r="F9" s="175"/>
    </row>
    <row r="10" spans="1:18" x14ac:dyDescent="0.3">
      <c r="A10" s="316" t="s">
        <v>7</v>
      </c>
      <c r="B10" s="318" t="s">
        <v>25</v>
      </c>
      <c r="C10" s="319"/>
      <c r="D10" s="320"/>
      <c r="E10" s="304" t="s">
        <v>8</v>
      </c>
      <c r="F10" s="324" t="s">
        <v>9</v>
      </c>
      <c r="G10" s="304" t="s">
        <v>10</v>
      </c>
      <c r="H10" s="326" t="s">
        <v>11</v>
      </c>
      <c r="I10" s="304" t="s">
        <v>12</v>
      </c>
      <c r="J10" s="302" t="s">
        <v>13</v>
      </c>
      <c r="K10" s="328" t="s">
        <v>26</v>
      </c>
      <c r="L10" s="328"/>
      <c r="M10" s="328"/>
      <c r="N10" s="302" t="s">
        <v>15</v>
      </c>
      <c r="O10" s="306" t="s">
        <v>16</v>
      </c>
      <c r="P10" s="304" t="s">
        <v>17</v>
      </c>
      <c r="Q10" s="304" t="s">
        <v>18</v>
      </c>
      <c r="R10" s="304" t="s">
        <v>60</v>
      </c>
    </row>
    <row r="11" spans="1:18" ht="67.5" customHeight="1" thickBot="1" x14ac:dyDescent="0.35">
      <c r="A11" s="317"/>
      <c r="B11" s="321"/>
      <c r="C11" s="322"/>
      <c r="D11" s="323"/>
      <c r="E11" s="305"/>
      <c r="F11" s="325"/>
      <c r="G11" s="305"/>
      <c r="H11" s="327"/>
      <c r="I11" s="305"/>
      <c r="J11" s="303"/>
      <c r="K11" s="198" t="s">
        <v>26</v>
      </c>
      <c r="L11" s="199" t="s">
        <v>14</v>
      </c>
      <c r="M11" s="199" t="s">
        <v>27</v>
      </c>
      <c r="N11" s="303"/>
      <c r="O11" s="307"/>
      <c r="P11" s="305"/>
      <c r="Q11" s="305"/>
      <c r="R11" s="305"/>
    </row>
    <row r="12" spans="1:18" ht="15" customHeight="1" thickBot="1" x14ac:dyDescent="0.35">
      <c r="A12" s="200"/>
      <c r="B12" s="201"/>
      <c r="C12" s="202"/>
      <c r="D12" s="203"/>
      <c r="E12" s="121"/>
      <c r="F12" s="137"/>
      <c r="G12" s="121"/>
      <c r="H12" s="120" t="s">
        <v>30</v>
      </c>
      <c r="I12" s="121"/>
      <c r="J12" s="138"/>
      <c r="K12" s="121"/>
      <c r="L12" s="121"/>
      <c r="M12" s="121"/>
      <c r="N12" s="210"/>
      <c r="O12" s="121"/>
      <c r="P12" s="121"/>
      <c r="Q12" s="139"/>
      <c r="R12" s="177">
        <v>1.25</v>
      </c>
    </row>
    <row r="13" spans="1:18" s="204" customFormat="1" ht="16.2" customHeight="1" x14ac:dyDescent="0.3">
      <c r="A13" s="102" t="s">
        <v>106</v>
      </c>
      <c r="B13" s="111" t="s">
        <v>105</v>
      </c>
      <c r="C13" s="109"/>
      <c r="D13" s="110"/>
      <c r="E13" s="105">
        <v>1977</v>
      </c>
      <c r="F13" s="101">
        <v>112</v>
      </c>
      <c r="G13" s="112" t="s">
        <v>43</v>
      </c>
      <c r="H13" s="105" t="s">
        <v>54</v>
      </c>
      <c r="I13" s="105">
        <v>24</v>
      </c>
      <c r="J13" s="274">
        <v>4</v>
      </c>
      <c r="K13" s="105">
        <v>120</v>
      </c>
      <c r="L13" s="105">
        <v>229</v>
      </c>
      <c r="M13" s="105">
        <f>L13/2+K13</f>
        <v>234.5</v>
      </c>
      <c r="N13" s="105">
        <f>M13*J13</f>
        <v>938</v>
      </c>
      <c r="O13" s="105">
        <v>21</v>
      </c>
      <c r="P13" s="105">
        <v>1</v>
      </c>
      <c r="Q13" s="107" t="s">
        <v>96</v>
      </c>
      <c r="R13" s="170">
        <f>R12*N13</f>
        <v>1172.5</v>
      </c>
    </row>
    <row r="14" spans="1:18" s="204" customFormat="1" ht="13.5" customHeight="1" x14ac:dyDescent="0.3">
      <c r="A14" s="102" t="s">
        <v>107</v>
      </c>
      <c r="B14" s="111" t="s">
        <v>81</v>
      </c>
      <c r="C14" s="109"/>
      <c r="D14" s="110"/>
      <c r="E14" s="105">
        <v>1974</v>
      </c>
      <c r="F14" s="101">
        <v>89</v>
      </c>
      <c r="G14" s="112" t="s">
        <v>55</v>
      </c>
      <c r="H14" s="105" t="s">
        <v>92</v>
      </c>
      <c r="I14" s="105">
        <v>24</v>
      </c>
      <c r="J14" s="274">
        <v>4</v>
      </c>
      <c r="K14" s="105">
        <v>100</v>
      </c>
      <c r="L14" s="105">
        <v>167</v>
      </c>
      <c r="M14" s="105">
        <f>L14/2+K14</f>
        <v>183.5</v>
      </c>
      <c r="N14" s="105">
        <f>M14*J14</f>
        <v>734</v>
      </c>
      <c r="O14" s="105">
        <v>19</v>
      </c>
      <c r="P14" s="105">
        <v>1</v>
      </c>
      <c r="Q14" s="107" t="s">
        <v>82</v>
      </c>
      <c r="R14" s="170">
        <f>R12*N14</f>
        <v>917.5</v>
      </c>
    </row>
    <row r="15" spans="1:18" s="204" customFormat="1" ht="13.5" customHeight="1" x14ac:dyDescent="0.3">
      <c r="A15" s="102" t="s">
        <v>108</v>
      </c>
      <c r="B15" s="205" t="s">
        <v>86</v>
      </c>
      <c r="C15" s="206"/>
      <c r="D15" s="207"/>
      <c r="E15" s="133">
        <v>1976</v>
      </c>
      <c r="F15" s="134">
        <v>71.849999999999994</v>
      </c>
      <c r="G15" s="112" t="s">
        <v>55</v>
      </c>
      <c r="H15" s="106" t="s">
        <v>87</v>
      </c>
      <c r="I15" s="106">
        <v>24</v>
      </c>
      <c r="J15" s="274">
        <v>4</v>
      </c>
      <c r="K15" s="105">
        <v>75</v>
      </c>
      <c r="L15" s="105">
        <v>81</v>
      </c>
      <c r="M15" s="105">
        <f>L15/2+K15</f>
        <v>115.5</v>
      </c>
      <c r="N15" s="105">
        <f>M15*J15</f>
        <v>462</v>
      </c>
      <c r="O15" s="105">
        <v>16</v>
      </c>
      <c r="P15" s="105">
        <v>3</v>
      </c>
      <c r="Q15" s="291" t="s">
        <v>41</v>
      </c>
      <c r="R15" s="170">
        <f>N15*R12</f>
        <v>577.5</v>
      </c>
    </row>
    <row r="16" spans="1:18" s="204" customFormat="1" ht="13.5" customHeight="1" thickBot="1" x14ac:dyDescent="0.35">
      <c r="A16" s="102" t="s">
        <v>109</v>
      </c>
      <c r="B16" s="108" t="s">
        <v>83</v>
      </c>
      <c r="C16" s="103"/>
      <c r="D16" s="104"/>
      <c r="E16" s="105">
        <v>1976</v>
      </c>
      <c r="F16" s="101">
        <v>95.1</v>
      </c>
      <c r="G16" s="105" t="s">
        <v>19</v>
      </c>
      <c r="H16" s="106" t="s">
        <v>79</v>
      </c>
      <c r="I16" s="105">
        <v>24</v>
      </c>
      <c r="J16" s="274">
        <v>4</v>
      </c>
      <c r="K16" s="105">
        <v>30</v>
      </c>
      <c r="L16" s="105">
        <v>81</v>
      </c>
      <c r="M16" s="105">
        <f>L16/2+K16</f>
        <v>70.5</v>
      </c>
      <c r="N16" s="105">
        <f>M16*J16</f>
        <v>282</v>
      </c>
      <c r="O16" s="105">
        <v>15</v>
      </c>
      <c r="P16" s="105" t="s">
        <v>19</v>
      </c>
      <c r="Q16" s="113" t="s">
        <v>41</v>
      </c>
      <c r="R16" s="170">
        <f>R12*N16</f>
        <v>352.5</v>
      </c>
    </row>
    <row r="17" spans="1:22" s="204" customFormat="1" ht="15" customHeight="1" thickBot="1" x14ac:dyDescent="0.35">
      <c r="A17" s="114"/>
      <c r="B17" s="115"/>
      <c r="C17" s="116"/>
      <c r="D17" s="117"/>
      <c r="E17" s="118"/>
      <c r="F17" s="119"/>
      <c r="G17" s="118"/>
      <c r="H17" s="120" t="s">
        <v>31</v>
      </c>
      <c r="I17" s="121"/>
      <c r="J17" s="122"/>
      <c r="K17" s="118"/>
      <c r="L17" s="154"/>
      <c r="M17" s="154"/>
      <c r="N17" s="154"/>
      <c r="O17" s="154"/>
      <c r="P17" s="118"/>
      <c r="Q17" s="123"/>
      <c r="R17" s="124">
        <v>1.45</v>
      </c>
    </row>
    <row r="18" spans="1:22" s="204" customFormat="1" ht="15" customHeight="1" x14ac:dyDescent="0.3">
      <c r="A18" s="125" t="s">
        <v>106</v>
      </c>
      <c r="B18" s="205" t="s">
        <v>88</v>
      </c>
      <c r="C18" s="206"/>
      <c r="D18" s="207"/>
      <c r="E18" s="133">
        <v>1970</v>
      </c>
      <c r="F18" s="134">
        <v>88.4</v>
      </c>
      <c r="G18" s="112" t="s">
        <v>40</v>
      </c>
      <c r="H18" s="106" t="s">
        <v>90</v>
      </c>
      <c r="I18" s="106">
        <v>24</v>
      </c>
      <c r="J18" s="274">
        <v>4</v>
      </c>
      <c r="K18" s="105">
        <v>114</v>
      </c>
      <c r="L18" s="105">
        <v>192</v>
      </c>
      <c r="M18" s="105">
        <f>L18/2+K18</f>
        <v>210</v>
      </c>
      <c r="N18" s="105">
        <f>M18*J18</f>
        <v>840</v>
      </c>
      <c r="O18" s="105">
        <v>21</v>
      </c>
      <c r="P18" s="105">
        <v>1</v>
      </c>
      <c r="Q18" s="142" t="s">
        <v>89</v>
      </c>
      <c r="R18" s="170">
        <f>R17*N18</f>
        <v>1218</v>
      </c>
    </row>
    <row r="19" spans="1:22" s="204" customFormat="1" ht="15" customHeight="1" x14ac:dyDescent="0.3">
      <c r="A19" s="125" t="s">
        <v>107</v>
      </c>
      <c r="B19" s="111" t="s">
        <v>56</v>
      </c>
      <c r="C19" s="109"/>
      <c r="D19" s="110"/>
      <c r="E19" s="133">
        <v>1970</v>
      </c>
      <c r="F19" s="134">
        <v>93</v>
      </c>
      <c r="G19" s="112" t="s">
        <v>55</v>
      </c>
      <c r="H19" s="106" t="s">
        <v>54</v>
      </c>
      <c r="I19" s="106">
        <v>24</v>
      </c>
      <c r="J19" s="274">
        <v>4</v>
      </c>
      <c r="K19" s="105">
        <v>100</v>
      </c>
      <c r="L19" s="105">
        <v>205</v>
      </c>
      <c r="M19" s="105">
        <f>L19/2+K19</f>
        <v>202.5</v>
      </c>
      <c r="N19" s="105">
        <f>M19*J19</f>
        <v>810</v>
      </c>
      <c r="O19" s="105">
        <v>19</v>
      </c>
      <c r="P19" s="102" t="s">
        <v>106</v>
      </c>
      <c r="Q19" s="142" t="s">
        <v>57</v>
      </c>
      <c r="R19" s="170">
        <f>N19*R17</f>
        <v>1174.5</v>
      </c>
    </row>
    <row r="20" spans="1:22" s="204" customFormat="1" ht="15" customHeight="1" thickBot="1" x14ac:dyDescent="0.35">
      <c r="A20" s="102" t="s">
        <v>108</v>
      </c>
      <c r="B20" s="292" t="s">
        <v>95</v>
      </c>
      <c r="C20" s="293"/>
      <c r="D20" s="294"/>
      <c r="E20" s="133">
        <v>1973</v>
      </c>
      <c r="F20" s="134">
        <v>93.5</v>
      </c>
      <c r="G20" s="112" t="s">
        <v>55</v>
      </c>
      <c r="H20" s="295" t="s">
        <v>104</v>
      </c>
      <c r="I20" s="106">
        <v>24</v>
      </c>
      <c r="J20" s="274">
        <v>4</v>
      </c>
      <c r="K20" s="105">
        <v>48</v>
      </c>
      <c r="L20" s="211">
        <v>150</v>
      </c>
      <c r="M20" s="211">
        <f>L20/2+K20</f>
        <v>123</v>
      </c>
      <c r="N20" s="211">
        <f>M20*J20</f>
        <v>492</v>
      </c>
      <c r="O20" s="211">
        <v>16</v>
      </c>
      <c r="P20" s="105">
        <v>3</v>
      </c>
      <c r="Q20" s="135" t="s">
        <v>96</v>
      </c>
      <c r="R20" s="170">
        <f>N20*R17</f>
        <v>713.4</v>
      </c>
    </row>
    <row r="21" spans="1:22" s="204" customFormat="1" ht="15" customHeight="1" thickBot="1" x14ac:dyDescent="0.35">
      <c r="A21" s="114"/>
      <c r="B21" s="115"/>
      <c r="C21" s="116"/>
      <c r="D21" s="117"/>
      <c r="E21" s="118"/>
      <c r="F21" s="119"/>
      <c r="G21" s="118"/>
      <c r="H21" s="120" t="s">
        <v>32</v>
      </c>
      <c r="I21" s="121"/>
      <c r="J21" s="122"/>
      <c r="K21" s="118"/>
      <c r="L21" s="118"/>
      <c r="M21" s="118"/>
      <c r="N21" s="118"/>
      <c r="O21" s="118"/>
      <c r="P21" s="118"/>
      <c r="Q21" s="123"/>
      <c r="R21" s="124"/>
    </row>
    <row r="22" spans="1:22" s="204" customFormat="1" ht="15" customHeight="1" x14ac:dyDescent="0.3">
      <c r="A22" s="172" t="s">
        <v>106</v>
      </c>
      <c r="B22" s="288" t="s">
        <v>46</v>
      </c>
      <c r="C22" s="289"/>
      <c r="D22" s="290"/>
      <c r="E22" s="133">
        <v>1964</v>
      </c>
      <c r="F22" s="134">
        <v>95.85</v>
      </c>
      <c r="G22" s="112" t="s">
        <v>43</v>
      </c>
      <c r="H22" s="106" t="s">
        <v>58</v>
      </c>
      <c r="I22" s="106">
        <v>24</v>
      </c>
      <c r="J22" s="274">
        <v>4</v>
      </c>
      <c r="K22" s="105">
        <v>55</v>
      </c>
      <c r="L22" s="128">
        <v>140</v>
      </c>
      <c r="M22" s="128">
        <f>L22/2+K22</f>
        <v>125</v>
      </c>
      <c r="N22" s="128">
        <f>M22*J22</f>
        <v>500</v>
      </c>
      <c r="O22" s="128">
        <v>20</v>
      </c>
      <c r="P22" s="105">
        <v>3</v>
      </c>
      <c r="Q22" s="142" t="s">
        <v>47</v>
      </c>
      <c r="R22" s="101">
        <f>N22*R21</f>
        <v>0</v>
      </c>
    </row>
    <row r="23" spans="1:22" s="204" customFormat="1" ht="15" customHeight="1" thickBot="1" x14ac:dyDescent="0.35">
      <c r="A23" s="102" t="s">
        <v>107</v>
      </c>
      <c r="B23" s="205" t="s">
        <v>93</v>
      </c>
      <c r="C23" s="206"/>
      <c r="D23" s="207"/>
      <c r="E23" s="133">
        <v>1967</v>
      </c>
      <c r="F23" s="134">
        <v>93.2</v>
      </c>
      <c r="G23" s="136" t="s">
        <v>19</v>
      </c>
      <c r="H23" s="208" t="s">
        <v>99</v>
      </c>
      <c r="I23" s="105">
        <v>24</v>
      </c>
      <c r="J23" s="274">
        <v>4</v>
      </c>
      <c r="K23" s="105">
        <v>31</v>
      </c>
      <c r="L23" s="211">
        <v>153</v>
      </c>
      <c r="M23" s="211">
        <f>L23/2+K23</f>
        <v>107.5</v>
      </c>
      <c r="N23" s="211">
        <f>M23*J23</f>
        <v>430</v>
      </c>
      <c r="O23" s="211">
        <v>18</v>
      </c>
      <c r="P23" s="105">
        <v>3</v>
      </c>
      <c r="Q23" s="135" t="s">
        <v>94</v>
      </c>
      <c r="R23" s="101">
        <f>N23*R21</f>
        <v>0</v>
      </c>
    </row>
    <row r="24" spans="1:22" s="204" customFormat="1" ht="15" customHeight="1" thickBot="1" x14ac:dyDescent="0.35">
      <c r="A24" s="114"/>
      <c r="B24" s="115"/>
      <c r="C24" s="116"/>
      <c r="D24" s="117"/>
      <c r="E24" s="121"/>
      <c r="F24" s="137"/>
      <c r="G24" s="121"/>
      <c r="H24" s="120" t="s">
        <v>33</v>
      </c>
      <c r="I24" s="121"/>
      <c r="J24" s="138"/>
      <c r="K24" s="121"/>
      <c r="L24" s="121"/>
      <c r="M24" s="118"/>
      <c r="N24" s="118"/>
      <c r="O24" s="121"/>
      <c r="P24" s="121"/>
      <c r="Q24" s="139"/>
      <c r="R24" s="124">
        <v>2</v>
      </c>
    </row>
    <row r="25" spans="1:22" s="204" customFormat="1" ht="19.2" customHeight="1" x14ac:dyDescent="0.3">
      <c r="A25" s="125" t="s">
        <v>106</v>
      </c>
      <c r="B25" s="282" t="s">
        <v>91</v>
      </c>
      <c r="C25" s="283"/>
      <c r="D25" s="283"/>
      <c r="E25" s="284">
        <v>1962</v>
      </c>
      <c r="F25" s="285">
        <v>85</v>
      </c>
      <c r="G25" s="264" t="s">
        <v>40</v>
      </c>
      <c r="H25" s="162" t="s">
        <v>51</v>
      </c>
      <c r="I25" s="284">
        <v>24</v>
      </c>
      <c r="J25" s="286">
        <v>4</v>
      </c>
      <c r="K25" s="166">
        <v>128</v>
      </c>
      <c r="L25" s="166">
        <v>214</v>
      </c>
      <c r="M25" s="128">
        <f>L25/2+K25</f>
        <v>235</v>
      </c>
      <c r="N25" s="128">
        <f>M25*J25</f>
        <v>940</v>
      </c>
      <c r="O25" s="128">
        <v>21</v>
      </c>
      <c r="P25" s="128">
        <v>1</v>
      </c>
      <c r="Q25" s="280" t="s">
        <v>41</v>
      </c>
      <c r="R25" s="129">
        <f>N25*R24</f>
        <v>1880</v>
      </c>
    </row>
    <row r="26" spans="1:22" s="204" customFormat="1" ht="27.6" customHeight="1" x14ac:dyDescent="0.3">
      <c r="A26" s="169" t="s">
        <v>107</v>
      </c>
      <c r="B26" s="171" t="s">
        <v>39</v>
      </c>
      <c r="C26" s="140"/>
      <c r="D26" s="140"/>
      <c r="E26" s="105">
        <v>1961</v>
      </c>
      <c r="F26" s="101">
        <v>82.6</v>
      </c>
      <c r="G26" s="106" t="s">
        <v>40</v>
      </c>
      <c r="H26" s="106" t="s">
        <v>54</v>
      </c>
      <c r="I26" s="105">
        <v>24</v>
      </c>
      <c r="J26" s="274">
        <v>4</v>
      </c>
      <c r="K26" s="105">
        <v>68</v>
      </c>
      <c r="L26" s="105">
        <v>211</v>
      </c>
      <c r="M26" s="105">
        <f>L26/2+K26</f>
        <v>173.5</v>
      </c>
      <c r="N26" s="105">
        <f>M26*J26</f>
        <v>694</v>
      </c>
      <c r="O26" s="105">
        <v>19</v>
      </c>
      <c r="P26" s="105">
        <v>1</v>
      </c>
      <c r="Q26" s="287" t="s">
        <v>64</v>
      </c>
      <c r="R26" s="129">
        <f>N26*R24</f>
        <v>1388</v>
      </c>
    </row>
    <row r="27" spans="1:22" s="204" customFormat="1" ht="15" customHeight="1" thickBot="1" x14ac:dyDescent="0.35">
      <c r="A27" s="143" t="s">
        <v>108</v>
      </c>
      <c r="B27" s="173" t="s">
        <v>45</v>
      </c>
      <c r="C27" s="131"/>
      <c r="D27" s="132"/>
      <c r="E27" s="144">
        <v>1962</v>
      </c>
      <c r="F27" s="145">
        <v>81.099999999999994</v>
      </c>
      <c r="G27" s="146" t="s">
        <v>55</v>
      </c>
      <c r="H27" s="147" t="s">
        <v>58</v>
      </c>
      <c r="I27" s="106">
        <v>24</v>
      </c>
      <c r="J27" s="275">
        <v>4</v>
      </c>
      <c r="K27" s="105">
        <v>26</v>
      </c>
      <c r="L27" s="211">
        <v>105</v>
      </c>
      <c r="M27" s="211">
        <f>L27/2+K27</f>
        <v>78.5</v>
      </c>
      <c r="N27" s="211">
        <f>M27*J27</f>
        <v>314</v>
      </c>
      <c r="O27" s="211">
        <v>16</v>
      </c>
      <c r="P27" s="211" t="s">
        <v>19</v>
      </c>
      <c r="Q27" s="149" t="s">
        <v>44</v>
      </c>
      <c r="R27" s="129">
        <f>R24*N27</f>
        <v>628</v>
      </c>
    </row>
    <row r="28" spans="1:22" s="204" customFormat="1" ht="15" customHeight="1" thickBot="1" x14ac:dyDescent="0.35">
      <c r="A28" s="114"/>
      <c r="B28" s="115"/>
      <c r="C28" s="116"/>
      <c r="D28" s="117"/>
      <c r="E28" s="118"/>
      <c r="F28" s="119"/>
      <c r="G28" s="118"/>
      <c r="H28" s="120" t="s">
        <v>34</v>
      </c>
      <c r="I28" s="121"/>
      <c r="J28" s="122"/>
      <c r="K28" s="118"/>
      <c r="L28" s="118"/>
      <c r="M28" s="118"/>
      <c r="N28" s="118"/>
      <c r="O28" s="118"/>
      <c r="P28" s="154"/>
      <c r="Q28" s="123"/>
      <c r="R28" s="124">
        <v>2.4</v>
      </c>
      <c r="V28" s="204" t="s">
        <v>50</v>
      </c>
    </row>
    <row r="29" spans="1:22" s="204" customFormat="1" ht="15" customHeight="1" x14ac:dyDescent="0.3">
      <c r="A29" s="125" t="s">
        <v>106</v>
      </c>
      <c r="B29" s="220" t="s">
        <v>42</v>
      </c>
      <c r="C29" s="220"/>
      <c r="D29" s="220"/>
      <c r="E29" s="277">
        <v>1955</v>
      </c>
      <c r="F29" s="278">
        <v>62.4</v>
      </c>
      <c r="G29" s="279" t="s">
        <v>43</v>
      </c>
      <c r="H29" s="162" t="s">
        <v>58</v>
      </c>
      <c r="I29" s="162">
        <v>16</v>
      </c>
      <c r="J29" s="230">
        <v>1</v>
      </c>
      <c r="K29" s="128">
        <v>147</v>
      </c>
      <c r="L29" s="128">
        <v>240</v>
      </c>
      <c r="M29" s="128">
        <f>L29/2+K29</f>
        <v>267</v>
      </c>
      <c r="N29" s="128">
        <f>M29*J29</f>
        <v>267</v>
      </c>
      <c r="O29" s="128">
        <v>20</v>
      </c>
      <c r="P29" s="128" t="s">
        <v>110</v>
      </c>
      <c r="Q29" s="280" t="s">
        <v>44</v>
      </c>
      <c r="R29" s="101">
        <f>N29*J29*R28</f>
        <v>640.79999999999995</v>
      </c>
    </row>
    <row r="30" spans="1:22" s="204" customFormat="1" ht="15" customHeight="1" x14ac:dyDescent="0.3">
      <c r="A30" s="102" t="s">
        <v>107</v>
      </c>
      <c r="B30" s="111" t="s">
        <v>48</v>
      </c>
      <c r="C30" s="109"/>
      <c r="D30" s="110"/>
      <c r="E30" s="133">
        <v>1954</v>
      </c>
      <c r="F30" s="134">
        <v>60.35</v>
      </c>
      <c r="G30" s="112" t="s">
        <v>43</v>
      </c>
      <c r="H30" s="106" t="s">
        <v>59</v>
      </c>
      <c r="I30" s="106">
        <v>16</v>
      </c>
      <c r="J30" s="274">
        <v>1</v>
      </c>
      <c r="K30" s="105">
        <v>115</v>
      </c>
      <c r="L30" s="105">
        <v>230</v>
      </c>
      <c r="M30" s="105">
        <f>L30/2+K30</f>
        <v>230</v>
      </c>
      <c r="N30" s="105">
        <f>M30*J30</f>
        <v>230</v>
      </c>
      <c r="O30" s="105">
        <v>18</v>
      </c>
      <c r="P30" s="105" t="s">
        <v>110</v>
      </c>
      <c r="Q30" s="142" t="s">
        <v>49</v>
      </c>
      <c r="R30" s="101">
        <f>N30*J30*R28</f>
        <v>552</v>
      </c>
    </row>
    <row r="31" spans="1:22" s="204" customFormat="1" ht="15" customHeight="1" thickBot="1" x14ac:dyDescent="0.35">
      <c r="A31" s="212" t="s">
        <v>108</v>
      </c>
      <c r="B31" s="213" t="s">
        <v>80</v>
      </c>
      <c r="C31" s="214"/>
      <c r="D31" s="214"/>
      <c r="E31" s="211">
        <v>1955</v>
      </c>
      <c r="F31" s="227">
        <v>83.7</v>
      </c>
      <c r="G31" s="211" t="s">
        <v>19</v>
      </c>
      <c r="H31" s="218" t="s">
        <v>79</v>
      </c>
      <c r="I31" s="218">
        <v>16</v>
      </c>
      <c r="J31" s="276">
        <v>1</v>
      </c>
      <c r="K31" s="211">
        <v>100</v>
      </c>
      <c r="L31" s="276">
        <v>172</v>
      </c>
      <c r="M31" s="211">
        <f>L31/2+K31</f>
        <v>186</v>
      </c>
      <c r="N31" s="211">
        <f>M31*J31</f>
        <v>186</v>
      </c>
      <c r="O31" s="211">
        <v>16</v>
      </c>
      <c r="P31" s="211" t="s">
        <v>19</v>
      </c>
      <c r="Q31" s="281" t="s">
        <v>41</v>
      </c>
      <c r="R31" s="101">
        <f>N31*J31*R28</f>
        <v>446.4</v>
      </c>
    </row>
    <row r="32" spans="1:22" s="204" customFormat="1" ht="15" customHeight="1" thickBot="1" x14ac:dyDescent="0.35">
      <c r="A32" s="221"/>
      <c r="B32" s="222"/>
      <c r="C32" s="222"/>
      <c r="D32" s="222"/>
      <c r="E32" s="223"/>
      <c r="F32" s="224"/>
      <c r="G32" s="225"/>
      <c r="H32" s="120" t="s">
        <v>84</v>
      </c>
      <c r="I32" s="121"/>
      <c r="J32" s="122"/>
      <c r="K32" s="118"/>
      <c r="L32" s="118"/>
      <c r="M32" s="118"/>
      <c r="N32" s="118"/>
      <c r="O32" s="118"/>
      <c r="P32" s="118"/>
      <c r="Q32" s="226"/>
      <c r="R32" s="119">
        <v>2.9</v>
      </c>
    </row>
    <row r="33" spans="1:18" s="204" customFormat="1" ht="15" customHeight="1" thickBot="1" x14ac:dyDescent="0.35">
      <c r="A33" s="221" t="s">
        <v>106</v>
      </c>
      <c r="B33" s="229" t="s">
        <v>85</v>
      </c>
      <c r="C33" s="222"/>
      <c r="D33" s="222"/>
      <c r="E33" s="223">
        <v>1952</v>
      </c>
      <c r="F33" s="224">
        <v>82.25</v>
      </c>
      <c r="G33" s="225" t="s">
        <v>19</v>
      </c>
      <c r="H33" s="121" t="s">
        <v>79</v>
      </c>
      <c r="I33" s="121">
        <v>16</v>
      </c>
      <c r="J33" s="122">
        <v>1</v>
      </c>
      <c r="K33" s="118">
        <v>27</v>
      </c>
      <c r="L33" s="122">
        <v>95</v>
      </c>
      <c r="M33" s="118">
        <f t="shared" ref="M33:M36" si="0">L33/2+K33</f>
        <v>74.5</v>
      </c>
      <c r="N33" s="118">
        <f t="shared" ref="N33:N36" si="1">M33*J33</f>
        <v>74.5</v>
      </c>
      <c r="O33" s="118">
        <v>20</v>
      </c>
      <c r="P33" s="118" t="s">
        <v>19</v>
      </c>
      <c r="Q33" s="226" t="s">
        <v>41</v>
      </c>
      <c r="R33" s="119">
        <f>R32*N33</f>
        <v>216.04999999999998</v>
      </c>
    </row>
    <row r="34" spans="1:18" s="204" customFormat="1" ht="15" customHeight="1" thickBot="1" x14ac:dyDescent="0.35">
      <c r="A34" s="150"/>
      <c r="B34" s="151"/>
      <c r="C34" s="152"/>
      <c r="D34" s="153"/>
      <c r="E34" s="154"/>
      <c r="F34" s="167"/>
      <c r="G34" s="154"/>
      <c r="H34" s="156" t="s">
        <v>35</v>
      </c>
      <c r="I34" s="157"/>
      <c r="J34" s="158"/>
      <c r="K34" s="154"/>
      <c r="L34" s="118"/>
      <c r="M34" s="118"/>
      <c r="N34" s="118"/>
      <c r="O34" s="118"/>
      <c r="P34" s="154"/>
      <c r="Q34" s="159"/>
      <c r="R34" s="160">
        <v>3.5</v>
      </c>
    </row>
    <row r="35" spans="1:18" s="204" customFormat="1" ht="15" customHeight="1" x14ac:dyDescent="0.3">
      <c r="A35" s="125" t="s">
        <v>106</v>
      </c>
      <c r="B35" s="161" t="s">
        <v>52</v>
      </c>
      <c r="C35" s="126"/>
      <c r="D35" s="127"/>
      <c r="E35" s="128">
        <v>1947</v>
      </c>
      <c r="F35" s="129">
        <v>92.8</v>
      </c>
      <c r="G35" s="128" t="s">
        <v>43</v>
      </c>
      <c r="H35" s="162" t="s">
        <v>51</v>
      </c>
      <c r="I35" s="128">
        <v>12</v>
      </c>
      <c r="J35" s="170">
        <v>0.75</v>
      </c>
      <c r="K35" s="128">
        <v>187</v>
      </c>
      <c r="L35" s="128">
        <v>283</v>
      </c>
      <c r="M35" s="128">
        <f t="shared" si="0"/>
        <v>328.5</v>
      </c>
      <c r="N35" s="128">
        <f t="shared" si="1"/>
        <v>246.375</v>
      </c>
      <c r="O35" s="128">
        <v>20</v>
      </c>
      <c r="P35" s="148" t="s">
        <v>19</v>
      </c>
      <c r="Q35" s="130" t="s">
        <v>53</v>
      </c>
      <c r="R35" s="129">
        <f>R34*N35</f>
        <v>862.3125</v>
      </c>
    </row>
    <row r="36" spans="1:18" s="204" customFormat="1" ht="15" customHeight="1" x14ac:dyDescent="0.3">
      <c r="A36" s="125" t="s">
        <v>107</v>
      </c>
      <c r="B36" s="161" t="s">
        <v>78</v>
      </c>
      <c r="C36" s="126"/>
      <c r="D36" s="127"/>
      <c r="E36" s="128">
        <v>1941</v>
      </c>
      <c r="F36" s="129">
        <v>95.2</v>
      </c>
      <c r="G36" s="128" t="s">
        <v>19</v>
      </c>
      <c r="H36" s="162" t="s">
        <v>79</v>
      </c>
      <c r="I36" s="128">
        <v>12</v>
      </c>
      <c r="J36" s="101">
        <v>0.75</v>
      </c>
      <c r="K36" s="128">
        <v>7</v>
      </c>
      <c r="L36" s="128">
        <v>80</v>
      </c>
      <c r="M36" s="105">
        <f t="shared" si="0"/>
        <v>47</v>
      </c>
      <c r="N36" s="105">
        <f t="shared" si="1"/>
        <v>35.25</v>
      </c>
      <c r="O36" s="128">
        <v>18</v>
      </c>
      <c r="P36" s="105" t="s">
        <v>19</v>
      </c>
      <c r="Q36" s="130" t="s">
        <v>41</v>
      </c>
      <c r="R36" s="129">
        <f>R34*N36</f>
        <v>123.375</v>
      </c>
    </row>
    <row r="37" spans="1:18" x14ac:dyDescent="0.3">
      <c r="A37" s="163" t="s">
        <v>20</v>
      </c>
      <c r="D37" s="168"/>
      <c r="F37" s="165" t="s">
        <v>36</v>
      </c>
      <c r="I37" s="163" t="s">
        <v>20</v>
      </c>
      <c r="M37" s="168"/>
      <c r="P37" s="163" t="s">
        <v>72</v>
      </c>
    </row>
    <row r="38" spans="1:18" x14ac:dyDescent="0.3">
      <c r="A38" s="163" t="s">
        <v>21</v>
      </c>
      <c r="F38" s="165" t="s">
        <v>37</v>
      </c>
      <c r="I38" s="163" t="s">
        <v>22</v>
      </c>
      <c r="P38" s="165" t="s">
        <v>71</v>
      </c>
    </row>
  </sheetData>
  <sortState ref="A18:R20">
    <sortCondition descending="1" ref="N18:N20"/>
  </sortState>
  <mergeCells count="17">
    <mergeCell ref="A3:N3"/>
    <mergeCell ref="N4:Q4"/>
    <mergeCell ref="N8:Q8"/>
    <mergeCell ref="A10:A11"/>
    <mergeCell ref="B10:D11"/>
    <mergeCell ref="E10:E11"/>
    <mergeCell ref="F10:F11"/>
    <mergeCell ref="G10:G11"/>
    <mergeCell ref="H10:H11"/>
    <mergeCell ref="I10:I11"/>
    <mergeCell ref="J10:J11"/>
    <mergeCell ref="K10:M10"/>
    <mergeCell ref="N10:N11"/>
    <mergeCell ref="R10:R11"/>
    <mergeCell ref="O10:O11"/>
    <mergeCell ref="P10:P11"/>
    <mergeCell ref="Q10:Q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topLeftCell="A10" zoomScale="90" zoomScaleNormal="90" workbookViewId="0">
      <selection activeCell="R26" sqref="R26"/>
    </sheetView>
  </sheetViews>
  <sheetFormatPr defaultRowHeight="13.8" x14ac:dyDescent="0.3"/>
  <cols>
    <col min="1" max="1" width="6.44140625" style="163" customWidth="1"/>
    <col min="2" max="2" width="4.6640625" style="163" customWidth="1"/>
    <col min="3" max="3" width="6.88671875" style="163" customWidth="1"/>
    <col min="4" max="4" width="12.44140625" style="163" customWidth="1"/>
    <col min="5" max="5" width="6" style="163" customWidth="1"/>
    <col min="6" max="6" width="7.44140625" style="163" customWidth="1"/>
    <col min="7" max="7" width="6.109375" style="163" customWidth="1"/>
    <col min="8" max="8" width="29.109375" style="163" customWidth="1"/>
    <col min="9" max="9" width="7" style="163" customWidth="1"/>
    <col min="10" max="10" width="6.33203125" style="163" customWidth="1"/>
    <col min="11" max="11" width="5.33203125" style="163" customWidth="1"/>
    <col min="12" max="12" width="5.6640625" style="163" customWidth="1"/>
    <col min="13" max="13" width="5" style="163" customWidth="1"/>
    <col min="14" max="14" width="5.88671875" style="163" customWidth="1"/>
    <col min="15" max="15" width="16.5546875" style="163" customWidth="1"/>
    <col min="16" max="16" width="9.5546875" style="163" bestFit="1" customWidth="1"/>
    <col min="17" max="16384" width="8.88671875" style="163"/>
  </cols>
  <sheetData>
    <row r="1" spans="1:16" x14ac:dyDescent="0.3">
      <c r="A1" s="174" t="s">
        <v>97</v>
      </c>
      <c r="B1" s="174"/>
      <c r="C1" s="174"/>
      <c r="D1" s="174"/>
      <c r="E1" s="174"/>
      <c r="F1" s="175"/>
    </row>
    <row r="2" spans="1:16" x14ac:dyDescent="0.3">
      <c r="A2" s="176" t="s">
        <v>63</v>
      </c>
      <c r="B2" s="174"/>
      <c r="C2" s="174"/>
      <c r="D2" s="174"/>
      <c r="E2" s="174"/>
      <c r="F2" s="175"/>
    </row>
    <row r="3" spans="1:16" ht="14.4" thickBot="1" x14ac:dyDescent="0.35">
      <c r="A3" s="308" t="s">
        <v>73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6" ht="14.4" thickBot="1" x14ac:dyDescent="0.35">
      <c r="F4" s="175"/>
      <c r="J4" s="174" t="s">
        <v>98</v>
      </c>
      <c r="L4" s="310" t="s">
        <v>2</v>
      </c>
      <c r="M4" s="311"/>
      <c r="N4" s="311"/>
      <c r="O4" s="312"/>
    </row>
    <row r="5" spans="1:16" ht="25.8" thickBot="1" x14ac:dyDescent="0.35">
      <c r="A5" s="165" t="s">
        <v>3</v>
      </c>
      <c r="B5" s="177">
        <v>4</v>
      </c>
      <c r="C5" s="178" t="s">
        <v>4</v>
      </c>
      <c r="D5" s="177" t="s">
        <v>67</v>
      </c>
      <c r="E5" s="178" t="s">
        <v>5</v>
      </c>
      <c r="F5" s="179">
        <v>2018</v>
      </c>
      <c r="H5" s="180" t="s">
        <v>23</v>
      </c>
      <c r="J5" s="163" t="s">
        <v>6</v>
      </c>
      <c r="L5" s="181" t="s">
        <v>38</v>
      </c>
      <c r="M5" s="182"/>
      <c r="N5" s="182"/>
      <c r="O5" s="183"/>
    </row>
    <row r="6" spans="1:16" x14ac:dyDescent="0.3">
      <c r="F6" s="175"/>
      <c r="H6" s="184" t="s">
        <v>74</v>
      </c>
      <c r="L6" s="185" t="s">
        <v>65</v>
      </c>
      <c r="M6" s="186"/>
      <c r="N6" s="186"/>
      <c r="O6" s="187"/>
    </row>
    <row r="7" spans="1:16" ht="16.2" thickBot="1" x14ac:dyDescent="0.35">
      <c r="A7" s="188" t="s">
        <v>68</v>
      </c>
      <c r="B7" s="189"/>
      <c r="C7" s="189"/>
      <c r="D7" s="190"/>
      <c r="F7" s="175" t="s">
        <v>28</v>
      </c>
      <c r="L7" s="191" t="s">
        <v>66</v>
      </c>
      <c r="M7" s="192"/>
      <c r="N7" s="192"/>
      <c r="O7" s="193"/>
    </row>
    <row r="8" spans="1:16" ht="15.6" x14ac:dyDescent="0.3">
      <c r="A8" s="194" t="s">
        <v>69</v>
      </c>
      <c r="B8" s="195"/>
      <c r="C8" s="195"/>
      <c r="D8" s="196"/>
      <c r="H8" s="197" t="s">
        <v>29</v>
      </c>
      <c r="L8" s="313" t="s">
        <v>70</v>
      </c>
      <c r="M8" s="314"/>
      <c r="N8" s="314"/>
      <c r="O8" s="315"/>
    </row>
    <row r="9" spans="1:16" x14ac:dyDescent="0.3">
      <c r="F9" s="175"/>
    </row>
    <row r="10" spans="1:16" ht="40.5" customHeight="1" x14ac:dyDescent="0.3">
      <c r="A10" s="316" t="s">
        <v>7</v>
      </c>
      <c r="B10" s="318" t="s">
        <v>25</v>
      </c>
      <c r="C10" s="319"/>
      <c r="D10" s="320"/>
      <c r="E10" s="304" t="s">
        <v>8</v>
      </c>
      <c r="F10" s="324" t="s">
        <v>9</v>
      </c>
      <c r="G10" s="304" t="s">
        <v>10</v>
      </c>
      <c r="H10" s="326" t="s">
        <v>11</v>
      </c>
      <c r="I10" s="304" t="s">
        <v>12</v>
      </c>
      <c r="J10" s="302" t="s">
        <v>13</v>
      </c>
      <c r="K10" s="209"/>
      <c r="L10" s="302" t="s">
        <v>15</v>
      </c>
      <c r="M10" s="306" t="s">
        <v>16</v>
      </c>
      <c r="N10" s="304" t="s">
        <v>17</v>
      </c>
      <c r="O10" s="304" t="s">
        <v>18</v>
      </c>
      <c r="P10" s="304" t="s">
        <v>60</v>
      </c>
    </row>
    <row r="11" spans="1:16" ht="42" customHeight="1" thickBot="1" x14ac:dyDescent="0.35">
      <c r="A11" s="317"/>
      <c r="B11" s="321"/>
      <c r="C11" s="322"/>
      <c r="D11" s="323"/>
      <c r="E11" s="305"/>
      <c r="F11" s="325"/>
      <c r="G11" s="305"/>
      <c r="H11" s="327"/>
      <c r="I11" s="305"/>
      <c r="J11" s="303"/>
      <c r="K11" s="198" t="s">
        <v>26</v>
      </c>
      <c r="L11" s="303"/>
      <c r="M11" s="307"/>
      <c r="N11" s="305"/>
      <c r="O11" s="305"/>
      <c r="P11" s="305"/>
    </row>
    <row r="12" spans="1:16" ht="14.4" thickBot="1" x14ac:dyDescent="0.35">
      <c r="A12" s="200"/>
      <c r="B12" s="201"/>
      <c r="C12" s="202"/>
      <c r="D12" s="203"/>
      <c r="E12" s="121"/>
      <c r="F12" s="137"/>
      <c r="G12" s="121"/>
      <c r="H12" s="120" t="s">
        <v>30</v>
      </c>
      <c r="I12" s="121"/>
      <c r="J12" s="138"/>
      <c r="K12" s="121"/>
      <c r="L12" s="210"/>
      <c r="M12" s="121"/>
      <c r="N12" s="121"/>
      <c r="O12" s="139"/>
      <c r="P12" s="177">
        <v>1.25</v>
      </c>
    </row>
    <row r="13" spans="1:16" s="204" customFormat="1" x14ac:dyDescent="0.3">
      <c r="A13" s="102"/>
      <c r="B13" s="111" t="s">
        <v>61</v>
      </c>
      <c r="C13" s="109"/>
      <c r="D13" s="110"/>
      <c r="E13" s="105">
        <v>1977</v>
      </c>
      <c r="F13" s="101">
        <v>71.349999999999994</v>
      </c>
      <c r="G13" s="105" t="s">
        <v>55</v>
      </c>
      <c r="H13" s="106" t="s">
        <v>87</v>
      </c>
      <c r="I13" s="105">
        <v>24</v>
      </c>
      <c r="J13" s="274">
        <v>4</v>
      </c>
      <c r="K13" s="105">
        <v>31</v>
      </c>
      <c r="L13" s="105">
        <f>K13*J13</f>
        <v>124</v>
      </c>
      <c r="M13" s="105"/>
      <c r="N13" s="105"/>
      <c r="O13" s="107" t="s">
        <v>62</v>
      </c>
      <c r="P13" s="101">
        <f>L13*P12</f>
        <v>155</v>
      </c>
    </row>
    <row r="14" spans="1:16" s="204" customFormat="1" ht="14.4" thickBot="1" x14ac:dyDescent="0.35">
      <c r="A14" s="102"/>
      <c r="B14" s="111" t="s">
        <v>105</v>
      </c>
      <c r="C14" s="109"/>
      <c r="D14" s="110"/>
      <c r="E14" s="105">
        <v>1977</v>
      </c>
      <c r="F14" s="101">
        <v>112</v>
      </c>
      <c r="G14" s="112" t="s">
        <v>43</v>
      </c>
      <c r="H14" s="105" t="s">
        <v>54</v>
      </c>
      <c r="I14" s="105">
        <v>24</v>
      </c>
      <c r="J14" s="274">
        <v>4</v>
      </c>
      <c r="K14" s="105">
        <v>0</v>
      </c>
      <c r="L14" s="105">
        <f>K14*J14</f>
        <v>0</v>
      </c>
      <c r="M14" s="105"/>
      <c r="N14" s="105"/>
      <c r="O14" s="107" t="s">
        <v>96</v>
      </c>
      <c r="P14" s="101">
        <f>L14*P13</f>
        <v>0</v>
      </c>
    </row>
    <row r="15" spans="1:16" s="204" customFormat="1" ht="15" customHeight="1" thickBot="1" x14ac:dyDescent="0.35">
      <c r="A15" s="114"/>
      <c r="B15" s="115"/>
      <c r="C15" s="116"/>
      <c r="D15" s="117"/>
      <c r="E15" s="118"/>
      <c r="F15" s="119"/>
      <c r="G15" s="118"/>
      <c r="H15" s="120" t="s">
        <v>31</v>
      </c>
      <c r="I15" s="121"/>
      <c r="J15" s="122"/>
      <c r="K15" s="118"/>
      <c r="L15" s="118">
        <f t="shared" ref="L13:L23" si="0">K15</f>
        <v>0</v>
      </c>
      <c r="M15" s="118"/>
      <c r="N15" s="118"/>
      <c r="O15" s="123"/>
      <c r="P15" s="124">
        <v>1.45</v>
      </c>
    </row>
    <row r="16" spans="1:16" s="204" customFormat="1" ht="15" customHeight="1" thickBot="1" x14ac:dyDescent="0.35">
      <c r="A16" s="114"/>
      <c r="B16" s="115"/>
      <c r="C16" s="116"/>
      <c r="D16" s="117"/>
      <c r="E16" s="118"/>
      <c r="F16" s="119"/>
      <c r="G16" s="118"/>
      <c r="H16" s="120" t="s">
        <v>32</v>
      </c>
      <c r="I16" s="121"/>
      <c r="J16" s="122"/>
      <c r="K16" s="118"/>
      <c r="L16" s="118">
        <f t="shared" si="0"/>
        <v>0</v>
      </c>
      <c r="M16" s="118"/>
      <c r="N16" s="118"/>
      <c r="O16" s="123"/>
      <c r="P16" s="124">
        <v>1.7</v>
      </c>
    </row>
    <row r="17" spans="1:20" s="204" customFormat="1" ht="15" customHeight="1" thickBot="1" x14ac:dyDescent="0.35">
      <c r="A17" s="114"/>
      <c r="B17" s="115"/>
      <c r="C17" s="116"/>
      <c r="D17" s="117"/>
      <c r="E17" s="121"/>
      <c r="F17" s="137"/>
      <c r="G17" s="121"/>
      <c r="H17" s="120" t="s">
        <v>33</v>
      </c>
      <c r="I17" s="121"/>
      <c r="J17" s="138"/>
      <c r="K17" s="121"/>
      <c r="L17" s="118">
        <f t="shared" si="0"/>
        <v>0</v>
      </c>
      <c r="M17" s="121"/>
      <c r="N17" s="121"/>
      <c r="O17" s="139"/>
      <c r="P17" s="124">
        <v>2</v>
      </c>
    </row>
    <row r="18" spans="1:20" s="204" customFormat="1" ht="27" customHeight="1" thickBot="1" x14ac:dyDescent="0.35">
      <c r="A18" s="102"/>
      <c r="B18" s="171" t="s">
        <v>39</v>
      </c>
      <c r="C18" s="140"/>
      <c r="D18" s="140"/>
      <c r="E18" s="105">
        <v>1961</v>
      </c>
      <c r="F18" s="101">
        <v>82.45</v>
      </c>
      <c r="G18" s="106" t="s">
        <v>40</v>
      </c>
      <c r="H18" s="106" t="s">
        <v>54</v>
      </c>
      <c r="I18" s="105">
        <v>24</v>
      </c>
      <c r="J18" s="274">
        <v>4</v>
      </c>
      <c r="K18" s="105">
        <v>27</v>
      </c>
      <c r="L18" s="128">
        <f>K18*J18</f>
        <v>108</v>
      </c>
      <c r="M18" s="105"/>
      <c r="N18" s="105"/>
      <c r="O18" s="141" t="s">
        <v>64</v>
      </c>
      <c r="P18" s="101">
        <f>P17*L18</f>
        <v>216</v>
      </c>
    </row>
    <row r="19" spans="1:20" s="204" customFormat="1" ht="15" customHeight="1" thickBot="1" x14ac:dyDescent="0.35">
      <c r="A19" s="114"/>
      <c r="B19" s="201"/>
      <c r="C19" s="116"/>
      <c r="D19" s="117"/>
      <c r="E19" s="118"/>
      <c r="F19" s="119"/>
      <c r="G19" s="118"/>
      <c r="H19" s="120" t="s">
        <v>34</v>
      </c>
      <c r="I19" s="121"/>
      <c r="J19" s="122"/>
      <c r="K19" s="118"/>
      <c r="L19" s="118">
        <f t="shared" si="0"/>
        <v>0</v>
      </c>
      <c r="M19" s="118"/>
      <c r="N19" s="118"/>
      <c r="O19" s="123"/>
      <c r="P19" s="124">
        <v>2.4</v>
      </c>
      <c r="T19" s="204" t="s">
        <v>50</v>
      </c>
    </row>
    <row r="20" spans="1:20" s="204" customFormat="1" ht="15" customHeight="1" thickBot="1" x14ac:dyDescent="0.35">
      <c r="A20" s="212"/>
      <c r="B20" s="213" t="s">
        <v>48</v>
      </c>
      <c r="C20" s="214"/>
      <c r="D20" s="214"/>
      <c r="E20" s="215">
        <v>1954</v>
      </c>
      <c r="F20" s="216">
        <v>60.25</v>
      </c>
      <c r="G20" s="217" t="s">
        <v>43</v>
      </c>
      <c r="H20" s="218" t="s">
        <v>59</v>
      </c>
      <c r="I20" s="218">
        <v>16</v>
      </c>
      <c r="J20" s="276">
        <v>1</v>
      </c>
      <c r="K20" s="211">
        <v>81</v>
      </c>
      <c r="L20" s="211">
        <f t="shared" si="0"/>
        <v>81</v>
      </c>
      <c r="M20" s="211"/>
      <c r="N20" s="211"/>
      <c r="O20" s="219" t="s">
        <v>49</v>
      </c>
      <c r="P20" s="129">
        <f>L20*P19</f>
        <v>194.4</v>
      </c>
    </row>
    <row r="21" spans="1:20" s="204" customFormat="1" ht="15" customHeight="1" thickBot="1" x14ac:dyDescent="0.35">
      <c r="A21" s="268"/>
      <c r="B21" s="269"/>
      <c r="C21" s="269"/>
      <c r="D21" s="269"/>
      <c r="E21" s="270"/>
      <c r="F21" s="271"/>
      <c r="G21" s="272"/>
      <c r="H21" s="156" t="s">
        <v>84</v>
      </c>
      <c r="I21" s="157"/>
      <c r="J21" s="167"/>
      <c r="K21" s="154"/>
      <c r="L21" s="154">
        <f t="shared" si="0"/>
        <v>0</v>
      </c>
      <c r="M21" s="154"/>
      <c r="N21" s="154"/>
      <c r="O21" s="273"/>
      <c r="P21" s="167">
        <v>2.9</v>
      </c>
    </row>
    <row r="22" spans="1:20" s="204" customFormat="1" ht="15" customHeight="1" thickBot="1" x14ac:dyDescent="0.35">
      <c r="A22" s="150"/>
      <c r="B22" s="151"/>
      <c r="C22" s="152"/>
      <c r="D22" s="153"/>
      <c r="E22" s="154"/>
      <c r="F22" s="155"/>
      <c r="G22" s="154"/>
      <c r="H22" s="156" t="s">
        <v>35</v>
      </c>
      <c r="I22" s="157"/>
      <c r="J22" s="167"/>
      <c r="K22" s="154"/>
      <c r="L22" s="154">
        <f t="shared" si="0"/>
        <v>0</v>
      </c>
      <c r="M22" s="154"/>
      <c r="N22" s="118"/>
      <c r="O22" s="159"/>
      <c r="P22" s="160">
        <v>3.5</v>
      </c>
    </row>
    <row r="23" spans="1:20" s="204" customFormat="1" ht="14.4" thickBot="1" x14ac:dyDescent="0.35">
      <c r="A23" s="212"/>
      <c r="B23" s="265" t="s">
        <v>52</v>
      </c>
      <c r="C23" s="266"/>
      <c r="D23" s="267"/>
      <c r="E23" s="211">
        <v>1947</v>
      </c>
      <c r="F23" s="227">
        <v>92.7</v>
      </c>
      <c r="G23" s="211" t="s">
        <v>43</v>
      </c>
      <c r="H23" s="218" t="s">
        <v>51</v>
      </c>
      <c r="I23" s="211">
        <v>12</v>
      </c>
      <c r="J23" s="227">
        <v>0.75</v>
      </c>
      <c r="K23" s="211">
        <v>30</v>
      </c>
      <c r="L23" s="211">
        <f>K23*J23</f>
        <v>22.5</v>
      </c>
      <c r="M23" s="211"/>
      <c r="N23" s="211"/>
      <c r="O23" s="228" t="s">
        <v>53</v>
      </c>
      <c r="P23" s="101">
        <f>P22*L23</f>
        <v>78.75</v>
      </c>
    </row>
    <row r="24" spans="1:20" x14ac:dyDescent="0.3">
      <c r="A24" s="163" t="s">
        <v>20</v>
      </c>
      <c r="D24" s="164"/>
      <c r="F24" s="165" t="s">
        <v>36</v>
      </c>
      <c r="I24" s="163" t="s">
        <v>20</v>
      </c>
      <c r="N24" s="163" t="s">
        <v>72</v>
      </c>
    </row>
    <row r="25" spans="1:20" x14ac:dyDescent="0.3">
      <c r="A25" s="163" t="s">
        <v>21</v>
      </c>
      <c r="F25" s="165" t="s">
        <v>37</v>
      </c>
      <c r="I25" s="163" t="s">
        <v>22</v>
      </c>
      <c r="N25" s="165" t="s">
        <v>71</v>
      </c>
    </row>
  </sheetData>
  <mergeCells count="16">
    <mergeCell ref="P10:P11"/>
    <mergeCell ref="J10:J11"/>
    <mergeCell ref="L10:L11"/>
    <mergeCell ref="M10:M11"/>
    <mergeCell ref="N10:N11"/>
    <mergeCell ref="O10:O11"/>
    <mergeCell ref="A3:L3"/>
    <mergeCell ref="L4:O4"/>
    <mergeCell ref="L8:O8"/>
    <mergeCell ref="A10:A11"/>
    <mergeCell ref="B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H17" sqref="H17"/>
    </sheetView>
  </sheetViews>
  <sheetFormatPr defaultRowHeight="14.4" x14ac:dyDescent="0.3"/>
  <cols>
    <col min="1" max="1" width="6.44140625" customWidth="1"/>
    <col min="2" max="2" width="4.6640625" customWidth="1"/>
    <col min="3" max="3" width="6.88671875" customWidth="1"/>
    <col min="4" max="4" width="12.44140625" customWidth="1"/>
    <col min="5" max="5" width="6" customWidth="1"/>
    <col min="6" max="6" width="6.44140625" customWidth="1"/>
    <col min="7" max="7" width="6.109375" customWidth="1"/>
    <col min="8" max="8" width="29.109375" customWidth="1"/>
    <col min="9" max="9" width="7" customWidth="1"/>
    <col min="10" max="10" width="6.33203125" customWidth="1"/>
    <col min="11" max="11" width="5.33203125" customWidth="1"/>
    <col min="12" max="12" width="5.6640625" customWidth="1"/>
    <col min="13" max="13" width="5" customWidth="1"/>
    <col min="14" max="14" width="5.88671875" customWidth="1"/>
    <col min="15" max="15" width="16.5546875" customWidth="1"/>
    <col min="16" max="16" width="9.5546875" bestFit="1" customWidth="1"/>
  </cols>
  <sheetData>
    <row r="1" spans="1:16" x14ac:dyDescent="0.3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13"/>
      <c r="N1" s="13"/>
      <c r="O1" s="13"/>
    </row>
    <row r="2" spans="1:16" x14ac:dyDescent="0.3">
      <c r="A2" s="32" t="s">
        <v>63</v>
      </c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13"/>
      <c r="N2" s="13"/>
      <c r="O2" s="13"/>
    </row>
    <row r="3" spans="1:16" ht="15" thickBot="1" x14ac:dyDescent="0.35">
      <c r="A3" s="331" t="s">
        <v>73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13"/>
      <c r="N3" s="13"/>
      <c r="O3" s="13"/>
    </row>
    <row r="4" spans="1:16" ht="15" thickBot="1" x14ac:dyDescent="0.35">
      <c r="A4" s="13"/>
      <c r="B4" s="13"/>
      <c r="C4" s="13"/>
      <c r="D4" s="13"/>
      <c r="E4" s="13"/>
      <c r="F4" s="14"/>
      <c r="G4" s="13"/>
      <c r="H4" s="13"/>
      <c r="I4" s="13"/>
      <c r="J4" s="15" t="s">
        <v>1</v>
      </c>
      <c r="K4" s="13"/>
      <c r="L4" s="333" t="s">
        <v>2</v>
      </c>
      <c r="M4" s="334"/>
      <c r="N4" s="334"/>
      <c r="O4" s="335"/>
    </row>
    <row r="5" spans="1:16" ht="25.2" thickBot="1" x14ac:dyDescent="0.45">
      <c r="A5" s="12" t="s">
        <v>3</v>
      </c>
      <c r="B5" s="4">
        <v>3</v>
      </c>
      <c r="C5" s="11" t="s">
        <v>4</v>
      </c>
      <c r="D5" s="4" t="s">
        <v>67</v>
      </c>
      <c r="E5" s="11" t="s">
        <v>5</v>
      </c>
      <c r="F5" s="16">
        <v>2018</v>
      </c>
      <c r="G5" s="13"/>
      <c r="H5" s="17" t="s">
        <v>23</v>
      </c>
      <c r="I5" s="13"/>
      <c r="J5" s="13" t="s">
        <v>6</v>
      </c>
      <c r="K5" s="13"/>
      <c r="L5" s="24" t="s">
        <v>38</v>
      </c>
      <c r="M5" s="18"/>
      <c r="N5" s="18"/>
      <c r="O5" s="19"/>
    </row>
    <row r="6" spans="1:16" x14ac:dyDescent="0.3">
      <c r="A6" s="13"/>
      <c r="B6" s="13"/>
      <c r="C6" s="13"/>
      <c r="D6" s="13"/>
      <c r="E6" s="13"/>
      <c r="F6" s="14"/>
      <c r="G6" s="13"/>
      <c r="H6" s="5" t="s">
        <v>74</v>
      </c>
      <c r="I6" s="13"/>
      <c r="J6" s="13"/>
      <c r="K6" s="13"/>
      <c r="L6" s="30" t="s">
        <v>65</v>
      </c>
      <c r="M6" s="29"/>
      <c r="N6" s="29"/>
      <c r="O6" s="31"/>
    </row>
    <row r="7" spans="1:16" ht="16.2" thickBot="1" x14ac:dyDescent="0.35">
      <c r="A7" s="6" t="s">
        <v>68</v>
      </c>
      <c r="B7" s="7"/>
      <c r="C7" s="7"/>
      <c r="D7" s="8"/>
      <c r="E7" s="13"/>
      <c r="F7" s="2" t="s">
        <v>28</v>
      </c>
      <c r="G7" s="3"/>
      <c r="H7" s="3"/>
      <c r="I7" s="3"/>
      <c r="J7" s="3"/>
      <c r="K7" s="3"/>
      <c r="L7" s="20" t="s">
        <v>66</v>
      </c>
      <c r="M7" s="21"/>
      <c r="N7" s="21"/>
      <c r="O7" s="22"/>
    </row>
    <row r="8" spans="1:16" ht="15.6" x14ac:dyDescent="0.3">
      <c r="A8" s="23" t="s">
        <v>69</v>
      </c>
      <c r="B8" s="9"/>
      <c r="C8" s="9"/>
      <c r="D8" s="10"/>
      <c r="E8" s="13"/>
      <c r="G8" s="3"/>
      <c r="H8" s="25" t="s">
        <v>29</v>
      </c>
      <c r="I8" s="3"/>
      <c r="J8" s="3"/>
      <c r="K8" s="3"/>
      <c r="L8" s="336" t="s">
        <v>70</v>
      </c>
      <c r="M8" s="337"/>
      <c r="N8" s="337"/>
      <c r="O8" s="338"/>
    </row>
    <row r="9" spans="1:16" x14ac:dyDescent="0.3">
      <c r="A9" s="13"/>
      <c r="B9" s="13"/>
      <c r="C9" s="13"/>
      <c r="D9" s="13"/>
      <c r="E9" s="13"/>
      <c r="F9" s="14"/>
      <c r="G9" s="13"/>
      <c r="H9" s="13"/>
      <c r="I9" s="13"/>
      <c r="J9" s="13"/>
      <c r="K9" s="13"/>
      <c r="L9" s="13"/>
      <c r="M9" s="13"/>
      <c r="N9" s="13"/>
      <c r="O9" s="13"/>
    </row>
    <row r="10" spans="1:16" ht="40.5" customHeight="1" x14ac:dyDescent="0.3">
      <c r="A10" s="339" t="s">
        <v>7</v>
      </c>
      <c r="B10" s="341" t="s">
        <v>25</v>
      </c>
      <c r="C10" s="342"/>
      <c r="D10" s="343"/>
      <c r="E10" s="329" t="s">
        <v>8</v>
      </c>
      <c r="F10" s="347" t="s">
        <v>9</v>
      </c>
      <c r="G10" s="329" t="s">
        <v>10</v>
      </c>
      <c r="H10" s="349" t="s">
        <v>11</v>
      </c>
      <c r="I10" s="329" t="s">
        <v>12</v>
      </c>
      <c r="J10" s="351" t="s">
        <v>13</v>
      </c>
      <c r="K10" s="33"/>
      <c r="L10" s="351" t="s">
        <v>15</v>
      </c>
      <c r="M10" s="353" t="s">
        <v>16</v>
      </c>
      <c r="N10" s="329" t="s">
        <v>17</v>
      </c>
      <c r="O10" s="329" t="s">
        <v>18</v>
      </c>
      <c r="P10" s="329" t="s">
        <v>60</v>
      </c>
    </row>
    <row r="11" spans="1:16" ht="42" customHeight="1" thickBot="1" x14ac:dyDescent="0.35">
      <c r="A11" s="340"/>
      <c r="B11" s="344"/>
      <c r="C11" s="345"/>
      <c r="D11" s="346"/>
      <c r="E11" s="330"/>
      <c r="F11" s="348"/>
      <c r="G11" s="330"/>
      <c r="H11" s="350"/>
      <c r="I11" s="330"/>
      <c r="J11" s="352"/>
      <c r="K11" s="26" t="s">
        <v>14</v>
      </c>
      <c r="L11" s="352"/>
      <c r="M11" s="354"/>
      <c r="N11" s="330"/>
      <c r="O11" s="330"/>
      <c r="P11" s="330"/>
    </row>
    <row r="12" spans="1:16" ht="15" thickBot="1" x14ac:dyDescent="0.35">
      <c r="A12" s="98"/>
      <c r="B12" s="71"/>
      <c r="C12" s="72"/>
      <c r="D12" s="73"/>
      <c r="E12" s="51"/>
      <c r="F12" s="74"/>
      <c r="G12" s="51"/>
      <c r="H12" s="94" t="s">
        <v>75</v>
      </c>
      <c r="I12" s="51"/>
      <c r="J12" s="75"/>
      <c r="K12" s="51"/>
      <c r="L12" s="100"/>
      <c r="M12" s="51"/>
      <c r="N12" s="51"/>
      <c r="O12" s="76"/>
      <c r="P12" s="99">
        <v>1.25</v>
      </c>
    </row>
    <row r="13" spans="1:16" s="28" customFormat="1" x14ac:dyDescent="0.3">
      <c r="A13" s="34"/>
      <c r="B13" s="35"/>
      <c r="C13" s="36"/>
      <c r="D13" s="37"/>
      <c r="E13" s="38"/>
      <c r="F13" s="39"/>
      <c r="G13" s="38"/>
      <c r="H13" s="60"/>
      <c r="I13" s="38"/>
      <c r="J13" s="39"/>
      <c r="K13" s="38"/>
      <c r="L13" s="38"/>
      <c r="M13" s="38"/>
      <c r="N13" s="38"/>
      <c r="O13" s="40"/>
      <c r="P13" s="89">
        <f>L13*$P$12</f>
        <v>0</v>
      </c>
    </row>
    <row r="14" spans="1:16" s="28" customFormat="1" ht="15" thickBot="1" x14ac:dyDescent="0.35">
      <c r="A14" s="34"/>
      <c r="B14" s="35"/>
      <c r="C14" s="36"/>
      <c r="D14" s="37"/>
      <c r="E14" s="38"/>
      <c r="F14" s="39"/>
      <c r="G14" s="38"/>
      <c r="H14" s="60"/>
      <c r="I14" s="38"/>
      <c r="J14" s="39"/>
      <c r="K14" s="38"/>
      <c r="L14" s="38"/>
      <c r="M14" s="38"/>
      <c r="N14" s="38"/>
      <c r="O14" s="35"/>
      <c r="P14" s="89">
        <f>L14*$P$12</f>
        <v>0</v>
      </c>
    </row>
    <row r="15" spans="1:16" s="27" customFormat="1" ht="15" customHeight="1" thickBot="1" x14ac:dyDescent="0.35">
      <c r="A15" s="45"/>
      <c r="B15" s="46"/>
      <c r="C15" s="47"/>
      <c r="D15" s="48"/>
      <c r="E15" s="49"/>
      <c r="F15" s="50"/>
      <c r="G15" s="49"/>
      <c r="H15" s="94" t="s">
        <v>76</v>
      </c>
      <c r="I15" s="51"/>
      <c r="J15" s="52"/>
      <c r="K15" s="49"/>
      <c r="L15" s="69"/>
      <c r="M15" s="49"/>
      <c r="N15" s="49"/>
      <c r="O15" s="53"/>
      <c r="P15" s="90">
        <v>1.45</v>
      </c>
    </row>
    <row r="16" spans="1:16" s="28" customFormat="1" ht="15" customHeight="1" x14ac:dyDescent="0.3">
      <c r="A16" s="54"/>
      <c r="B16" s="55"/>
      <c r="C16" s="56"/>
      <c r="D16" s="57"/>
      <c r="E16" s="58"/>
      <c r="F16" s="59"/>
      <c r="G16" s="58"/>
      <c r="H16" s="60"/>
      <c r="I16" s="58"/>
      <c r="J16" s="38"/>
      <c r="K16" s="58"/>
      <c r="L16" s="61"/>
      <c r="M16" s="58"/>
      <c r="N16" s="58"/>
      <c r="O16" s="62"/>
      <c r="P16" s="89"/>
    </row>
    <row r="17" spans="1:16" s="28" customFormat="1" ht="15" customHeight="1" thickBot="1" x14ac:dyDescent="0.35">
      <c r="A17" s="34"/>
      <c r="B17" s="63"/>
      <c r="C17" s="64"/>
      <c r="D17" s="65"/>
      <c r="E17" s="66"/>
      <c r="F17" s="67"/>
      <c r="G17" s="44"/>
      <c r="H17" s="60"/>
      <c r="I17" s="60"/>
      <c r="J17" s="38"/>
      <c r="K17" s="38"/>
      <c r="L17" s="61"/>
      <c r="M17" s="38"/>
      <c r="N17" s="34"/>
      <c r="O17" s="68"/>
      <c r="P17" s="89"/>
    </row>
    <row r="18" spans="1:16" s="27" customFormat="1" ht="15" customHeight="1" thickBot="1" x14ac:dyDescent="0.35">
      <c r="A18" s="45"/>
      <c r="B18" s="46"/>
      <c r="C18" s="47"/>
      <c r="D18" s="48"/>
      <c r="E18" s="49"/>
      <c r="F18" s="50"/>
      <c r="G18" s="49"/>
      <c r="H18" s="94" t="s">
        <v>31</v>
      </c>
      <c r="I18" s="51"/>
      <c r="J18" s="52"/>
      <c r="K18" s="49"/>
      <c r="L18" s="69"/>
      <c r="M18" s="49"/>
      <c r="N18" s="49"/>
      <c r="O18" s="53"/>
      <c r="P18" s="90">
        <v>1.7</v>
      </c>
    </row>
    <row r="19" spans="1:16" s="27" customFormat="1" ht="15" customHeight="1" thickBot="1" x14ac:dyDescent="0.35">
      <c r="A19" s="34"/>
      <c r="B19" s="41"/>
      <c r="C19" s="42"/>
      <c r="D19" s="43"/>
      <c r="E19" s="66"/>
      <c r="F19" s="67"/>
      <c r="G19" s="70"/>
      <c r="H19" s="60"/>
      <c r="I19" s="60"/>
      <c r="J19" s="93"/>
      <c r="K19" s="38"/>
      <c r="L19" s="61"/>
      <c r="M19" s="38"/>
      <c r="N19" s="38"/>
      <c r="O19" s="68"/>
      <c r="P19" s="91"/>
    </row>
    <row r="20" spans="1:16" s="27" customFormat="1" ht="15" customHeight="1" thickBot="1" x14ac:dyDescent="0.35">
      <c r="A20" s="45"/>
      <c r="B20" s="71"/>
      <c r="C20" s="72"/>
      <c r="D20" s="73"/>
      <c r="E20" s="51"/>
      <c r="F20" s="74"/>
      <c r="G20" s="51"/>
      <c r="H20" s="94" t="s">
        <v>32</v>
      </c>
      <c r="I20" s="51"/>
      <c r="J20" s="75"/>
      <c r="K20" s="51"/>
      <c r="L20" s="69"/>
      <c r="M20" s="51"/>
      <c r="N20" s="51"/>
      <c r="O20" s="76"/>
      <c r="P20" s="90">
        <v>2</v>
      </c>
    </row>
    <row r="21" spans="1:16" s="27" customFormat="1" ht="15" customHeight="1" thickBot="1" x14ac:dyDescent="0.35">
      <c r="A21" s="45"/>
      <c r="B21" s="71"/>
      <c r="C21" s="72"/>
      <c r="D21" s="73"/>
      <c r="E21" s="51"/>
      <c r="F21" s="74"/>
      <c r="G21" s="51"/>
      <c r="H21" s="94"/>
      <c r="I21" s="51"/>
      <c r="J21" s="75"/>
      <c r="K21" s="51"/>
      <c r="L21" s="69"/>
      <c r="M21" s="51"/>
      <c r="N21" s="51"/>
      <c r="O21" s="76"/>
      <c r="P21" s="90"/>
    </row>
    <row r="22" spans="1:16" s="27" customFormat="1" ht="15" customHeight="1" thickBot="1" x14ac:dyDescent="0.35">
      <c r="A22" s="45"/>
      <c r="B22" s="53"/>
      <c r="C22" s="83"/>
      <c r="D22" s="84"/>
      <c r="E22" s="49"/>
      <c r="F22" s="50"/>
      <c r="G22" s="49"/>
      <c r="H22" s="94" t="s">
        <v>77</v>
      </c>
      <c r="I22" s="51"/>
      <c r="J22" s="52"/>
      <c r="K22" s="49"/>
      <c r="L22" s="69"/>
      <c r="M22" s="49"/>
      <c r="N22" s="49"/>
      <c r="O22" s="53"/>
      <c r="P22" s="90">
        <v>2.4</v>
      </c>
    </row>
    <row r="23" spans="1:16" s="28" customFormat="1" ht="15" customHeight="1" x14ac:dyDescent="0.3">
      <c r="A23" s="54"/>
      <c r="B23" s="55"/>
      <c r="C23" s="56"/>
      <c r="D23" s="57"/>
      <c r="E23" s="78"/>
      <c r="F23" s="79"/>
      <c r="G23" s="80"/>
      <c r="H23" s="81"/>
      <c r="I23" s="58"/>
      <c r="J23" s="96"/>
      <c r="K23" s="58"/>
      <c r="L23" s="61"/>
      <c r="M23" s="58"/>
      <c r="N23" s="77"/>
      <c r="O23" s="85"/>
      <c r="P23" s="92"/>
    </row>
    <row r="24" spans="1:16" s="27" customFormat="1" x14ac:dyDescent="0.3">
      <c r="A24" s="54"/>
      <c r="B24" s="55"/>
      <c r="C24" s="56"/>
      <c r="D24" s="57"/>
      <c r="E24" s="58"/>
      <c r="F24" s="59"/>
      <c r="G24" s="58"/>
      <c r="H24" s="82"/>
      <c r="I24" s="58"/>
      <c r="J24" s="95"/>
      <c r="K24" s="58"/>
      <c r="L24" s="61"/>
      <c r="M24" s="58"/>
      <c r="N24" s="77"/>
      <c r="O24" s="62"/>
      <c r="P24" s="92"/>
    </row>
    <row r="25" spans="1:16" x14ac:dyDescent="0.3">
      <c r="A25" s="86" t="s">
        <v>20</v>
      </c>
      <c r="B25" s="86"/>
      <c r="C25" s="86"/>
      <c r="D25" s="97"/>
      <c r="E25" s="87"/>
      <c r="F25" s="88" t="s">
        <v>36</v>
      </c>
      <c r="G25" s="86"/>
      <c r="H25" s="86"/>
      <c r="I25" s="86" t="s">
        <v>20</v>
      </c>
      <c r="J25" s="86"/>
      <c r="K25" s="86"/>
      <c r="L25" s="87"/>
      <c r="M25" s="87"/>
      <c r="N25" s="87" t="s">
        <v>72</v>
      </c>
      <c r="O25" s="86"/>
      <c r="P25" s="87"/>
    </row>
    <row r="26" spans="1:16" x14ac:dyDescent="0.3">
      <c r="A26" s="86" t="s">
        <v>21</v>
      </c>
      <c r="B26" s="86"/>
      <c r="C26" s="86"/>
      <c r="D26" s="86"/>
      <c r="E26" s="86"/>
      <c r="F26" s="88" t="s">
        <v>37</v>
      </c>
      <c r="G26" s="87"/>
      <c r="H26" s="86"/>
      <c r="I26" s="86" t="s">
        <v>22</v>
      </c>
      <c r="J26" s="86"/>
      <c r="K26" s="86"/>
      <c r="L26" s="86"/>
      <c r="M26" s="86"/>
      <c r="N26" s="88" t="s">
        <v>71</v>
      </c>
      <c r="O26" s="87"/>
      <c r="P26" s="87"/>
    </row>
  </sheetData>
  <mergeCells count="16">
    <mergeCell ref="P10:P11"/>
    <mergeCell ref="A3:L3"/>
    <mergeCell ref="L4:O4"/>
    <mergeCell ref="L8:O8"/>
    <mergeCell ref="A10:A11"/>
    <mergeCell ref="B10:D11"/>
    <mergeCell ref="E10:E11"/>
    <mergeCell ref="F10:F11"/>
    <mergeCell ref="G10:G11"/>
    <mergeCell ref="H10:H11"/>
    <mergeCell ref="I10:I11"/>
    <mergeCell ref="J10:J11"/>
    <mergeCell ref="L10:L11"/>
    <mergeCell ref="M10:M11"/>
    <mergeCell ref="N10:N11"/>
    <mergeCell ref="O10:O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zoomScale="160" zoomScaleNormal="160" workbookViewId="0">
      <selection activeCell="B12" sqref="B12"/>
    </sheetView>
  </sheetViews>
  <sheetFormatPr defaultColWidth="8.88671875" defaultRowHeight="14.4" x14ac:dyDescent="0.3"/>
  <cols>
    <col min="1" max="1" width="3.6640625" customWidth="1"/>
    <col min="2" max="2" width="28" customWidth="1"/>
    <col min="3" max="3" width="6.109375" customWidth="1"/>
    <col min="4" max="39" width="1.6640625" customWidth="1"/>
  </cols>
  <sheetData>
    <row r="1" spans="1:39" ht="15" thickBot="1" x14ac:dyDescent="0.35">
      <c r="B1" s="231" t="s">
        <v>100</v>
      </c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</row>
    <row r="2" spans="1:39" ht="15" thickBot="1" x14ac:dyDescent="0.35">
      <c r="A2" s="233" t="s">
        <v>7</v>
      </c>
      <c r="B2" s="234" t="s">
        <v>11</v>
      </c>
      <c r="C2" s="235" t="s">
        <v>101</v>
      </c>
      <c r="D2" s="358" t="s">
        <v>76</v>
      </c>
      <c r="E2" s="359"/>
      <c r="F2" s="360"/>
      <c r="G2" s="358" t="s">
        <v>31</v>
      </c>
      <c r="H2" s="359"/>
      <c r="I2" s="360"/>
      <c r="J2" s="358" t="s">
        <v>32</v>
      </c>
      <c r="K2" s="359"/>
      <c r="L2" s="360"/>
      <c r="M2" s="358" t="s">
        <v>33</v>
      </c>
      <c r="N2" s="359"/>
      <c r="O2" s="360"/>
      <c r="P2" s="358" t="s">
        <v>34</v>
      </c>
      <c r="Q2" s="359"/>
      <c r="R2" s="360"/>
      <c r="S2" s="358" t="s">
        <v>84</v>
      </c>
      <c r="T2" s="359"/>
      <c r="U2" s="360"/>
      <c r="V2" s="358" t="s">
        <v>102</v>
      </c>
      <c r="W2" s="359"/>
      <c r="X2" s="360"/>
      <c r="Y2" s="355" t="s">
        <v>75</v>
      </c>
      <c r="Z2" s="356"/>
      <c r="AA2" s="357"/>
      <c r="AB2" s="355" t="s">
        <v>76</v>
      </c>
      <c r="AC2" s="356"/>
      <c r="AD2" s="357"/>
      <c r="AE2" s="355" t="s">
        <v>31</v>
      </c>
      <c r="AF2" s="356"/>
      <c r="AG2" s="357"/>
      <c r="AH2" s="355" t="s">
        <v>32</v>
      </c>
      <c r="AI2" s="356"/>
      <c r="AJ2" s="357"/>
      <c r="AK2" s="355" t="s">
        <v>103</v>
      </c>
      <c r="AL2" s="356"/>
      <c r="AM2" s="357"/>
    </row>
    <row r="3" spans="1:39" ht="15" thickBot="1" x14ac:dyDescent="0.35">
      <c r="A3" s="236">
        <v>1</v>
      </c>
      <c r="B3" s="106" t="s">
        <v>54</v>
      </c>
      <c r="C3" s="237">
        <f t="shared" ref="C3:C9" si="0">SUM(D3:AM3)</f>
        <v>95</v>
      </c>
      <c r="D3" s="296">
        <v>21</v>
      </c>
      <c r="E3" s="238"/>
      <c r="F3" s="239"/>
      <c r="G3" s="240">
        <v>19</v>
      </c>
      <c r="H3" s="241">
        <v>16</v>
      </c>
      <c r="I3" s="242"/>
      <c r="J3" s="240"/>
      <c r="K3" s="238"/>
      <c r="L3" s="239"/>
      <c r="M3" s="240">
        <v>19</v>
      </c>
      <c r="N3" s="238"/>
      <c r="O3" s="239">
        <v>20</v>
      </c>
      <c r="P3" s="240"/>
      <c r="Q3" s="241"/>
      <c r="R3" s="242"/>
      <c r="S3" s="240"/>
      <c r="T3" s="238"/>
      <c r="U3" s="243"/>
      <c r="V3" s="240"/>
      <c r="W3" s="241"/>
      <c r="X3" s="242"/>
      <c r="Y3" s="297"/>
      <c r="Z3" s="298"/>
      <c r="AA3" s="299"/>
      <c r="AB3" s="297"/>
      <c r="AC3" s="300"/>
      <c r="AD3" s="301"/>
      <c r="AE3" s="297"/>
      <c r="AF3" s="298"/>
      <c r="AG3" s="299"/>
      <c r="AH3" s="297"/>
      <c r="AI3" s="298"/>
      <c r="AJ3" s="239"/>
      <c r="AK3" s="240"/>
      <c r="AL3" s="241"/>
      <c r="AM3" s="242"/>
    </row>
    <row r="4" spans="1:39" ht="15" thickBot="1" x14ac:dyDescent="0.35">
      <c r="A4" s="244">
        <v>2</v>
      </c>
      <c r="B4" s="106" t="s">
        <v>79</v>
      </c>
      <c r="C4" s="237">
        <f t="shared" si="0"/>
        <v>85</v>
      </c>
      <c r="D4" s="245"/>
      <c r="E4" s="246">
        <v>15</v>
      </c>
      <c r="F4" s="247"/>
      <c r="G4" s="248">
        <v>16</v>
      </c>
      <c r="H4" s="249"/>
      <c r="I4" s="250"/>
      <c r="J4" s="248"/>
      <c r="K4" s="246"/>
      <c r="L4" s="247"/>
      <c r="M4" s="248"/>
      <c r="N4" s="246"/>
      <c r="O4" s="247"/>
      <c r="P4" s="248">
        <v>16</v>
      </c>
      <c r="Q4" s="249"/>
      <c r="R4" s="250"/>
      <c r="S4" s="248">
        <v>20</v>
      </c>
      <c r="T4" s="246"/>
      <c r="U4" s="251"/>
      <c r="V4" s="248">
        <v>18</v>
      </c>
      <c r="W4" s="249"/>
      <c r="X4" s="250"/>
      <c r="Y4" s="248"/>
      <c r="Z4" s="246"/>
      <c r="AA4" s="247"/>
      <c r="AB4" s="248"/>
      <c r="AC4" s="249"/>
      <c r="AD4" s="250"/>
      <c r="AE4" s="248"/>
      <c r="AF4" s="246"/>
      <c r="AG4" s="247"/>
      <c r="AH4" s="248"/>
      <c r="AI4" s="246"/>
      <c r="AJ4" s="247"/>
      <c r="AK4" s="248"/>
      <c r="AL4" s="249"/>
      <c r="AM4" s="250"/>
    </row>
    <row r="5" spans="1:39" ht="15" thickBot="1" x14ac:dyDescent="0.35">
      <c r="A5" s="244">
        <v>3</v>
      </c>
      <c r="B5" s="106" t="s">
        <v>51</v>
      </c>
      <c r="C5" s="237">
        <f t="shared" si="0"/>
        <v>80</v>
      </c>
      <c r="D5" s="245">
        <v>19</v>
      </c>
      <c r="E5" s="246"/>
      <c r="F5" s="247"/>
      <c r="G5" s="248"/>
      <c r="H5" s="249"/>
      <c r="I5" s="250"/>
      <c r="J5" s="252"/>
      <c r="K5" s="246"/>
      <c r="L5" s="247"/>
      <c r="M5" s="248">
        <v>21</v>
      </c>
      <c r="N5" s="246"/>
      <c r="O5" s="247"/>
      <c r="P5" s="252"/>
      <c r="Q5" s="249"/>
      <c r="R5" s="250"/>
      <c r="S5" s="248"/>
      <c r="T5" s="246"/>
      <c r="U5" s="251"/>
      <c r="V5" s="252">
        <v>20</v>
      </c>
      <c r="W5" s="249"/>
      <c r="X5" s="250">
        <v>20</v>
      </c>
      <c r="Y5" s="248"/>
      <c r="Z5" s="246"/>
      <c r="AA5" s="247"/>
      <c r="AB5" s="248"/>
      <c r="AC5" s="249"/>
      <c r="AD5" s="250"/>
      <c r="AE5" s="248"/>
      <c r="AF5" s="246"/>
      <c r="AG5" s="247"/>
      <c r="AH5" s="248"/>
      <c r="AI5" s="246"/>
      <c r="AJ5" s="247"/>
      <c r="AK5" s="248"/>
      <c r="AL5" s="249"/>
      <c r="AM5" s="250"/>
    </row>
    <row r="6" spans="1:39" ht="15" thickBot="1" x14ac:dyDescent="0.35">
      <c r="A6" s="244">
        <v>4</v>
      </c>
      <c r="B6" s="263" t="s">
        <v>99</v>
      </c>
      <c r="C6" s="237">
        <f t="shared" si="0"/>
        <v>74</v>
      </c>
      <c r="D6" s="252"/>
      <c r="E6" s="246"/>
      <c r="F6" s="247"/>
      <c r="G6" s="248"/>
      <c r="H6" s="249"/>
      <c r="I6" s="250"/>
      <c r="J6" s="248">
        <v>20</v>
      </c>
      <c r="K6" s="246">
        <v>18</v>
      </c>
      <c r="L6" s="247"/>
      <c r="M6" s="248">
        <v>16</v>
      </c>
      <c r="N6" s="246"/>
      <c r="O6" s="247"/>
      <c r="P6" s="248">
        <v>20</v>
      </c>
      <c r="Q6" s="249"/>
      <c r="R6" s="250"/>
      <c r="S6" s="252"/>
      <c r="T6" s="246"/>
      <c r="U6" s="251"/>
      <c r="V6" s="248"/>
      <c r="W6" s="249"/>
      <c r="X6" s="250"/>
      <c r="Y6" s="252"/>
      <c r="Z6" s="246"/>
      <c r="AA6" s="247"/>
      <c r="AB6" s="248"/>
      <c r="AC6" s="249"/>
      <c r="AD6" s="250"/>
      <c r="AE6" s="248"/>
      <c r="AF6" s="246"/>
      <c r="AG6" s="247"/>
      <c r="AH6" s="248"/>
      <c r="AI6" s="246"/>
      <c r="AJ6" s="247"/>
      <c r="AK6" s="248"/>
      <c r="AL6" s="249"/>
      <c r="AM6" s="250"/>
    </row>
    <row r="7" spans="1:39" ht="15" thickBot="1" x14ac:dyDescent="0.35">
      <c r="A7" s="244">
        <v>5</v>
      </c>
      <c r="B7" s="106" t="s">
        <v>59</v>
      </c>
      <c r="C7" s="237">
        <f t="shared" si="0"/>
        <v>38</v>
      </c>
      <c r="D7" s="245"/>
      <c r="E7" s="246"/>
      <c r="F7" s="247"/>
      <c r="G7" s="248"/>
      <c r="H7" s="249"/>
      <c r="I7" s="250"/>
      <c r="J7" s="252"/>
      <c r="K7" s="246"/>
      <c r="L7" s="247"/>
      <c r="M7" s="248"/>
      <c r="N7" s="246"/>
      <c r="O7" s="247"/>
      <c r="P7" s="248">
        <v>18</v>
      </c>
      <c r="Q7" s="249"/>
      <c r="R7" s="250">
        <v>20</v>
      </c>
      <c r="S7" s="248"/>
      <c r="T7" s="246"/>
      <c r="U7" s="251"/>
      <c r="V7" s="248"/>
      <c r="W7" s="249"/>
      <c r="X7" s="250"/>
      <c r="Y7" s="248"/>
      <c r="Z7" s="246"/>
      <c r="AA7" s="247"/>
      <c r="AB7" s="248"/>
      <c r="AC7" s="249"/>
      <c r="AD7" s="250"/>
      <c r="AE7" s="248"/>
      <c r="AF7" s="246"/>
      <c r="AG7" s="247"/>
      <c r="AH7" s="252"/>
      <c r="AI7" s="246"/>
      <c r="AJ7" s="247"/>
      <c r="AK7" s="248"/>
      <c r="AL7" s="249"/>
      <c r="AM7" s="250"/>
    </row>
    <row r="8" spans="1:39" ht="15" thickBot="1" x14ac:dyDescent="0.35">
      <c r="A8" s="244">
        <v>6</v>
      </c>
      <c r="B8" s="162" t="s">
        <v>87</v>
      </c>
      <c r="C8" s="237">
        <f t="shared" si="0"/>
        <v>36</v>
      </c>
      <c r="D8" s="245">
        <v>16</v>
      </c>
      <c r="E8" s="246"/>
      <c r="F8" s="247">
        <v>20</v>
      </c>
      <c r="G8" s="248"/>
      <c r="H8" s="249"/>
      <c r="I8" s="250"/>
      <c r="J8" s="248"/>
      <c r="K8" s="246"/>
      <c r="L8" s="247"/>
      <c r="M8" s="248"/>
      <c r="N8" s="246"/>
      <c r="O8" s="247"/>
      <c r="P8" s="248"/>
      <c r="Q8" s="249"/>
      <c r="R8" s="250"/>
      <c r="S8" s="248"/>
      <c r="T8" s="246"/>
      <c r="U8" s="251"/>
      <c r="V8" s="252"/>
      <c r="W8" s="249"/>
      <c r="X8" s="250"/>
      <c r="Y8" s="248"/>
      <c r="Z8" s="246"/>
      <c r="AA8" s="247"/>
      <c r="AB8" s="248"/>
      <c r="AC8" s="249"/>
      <c r="AD8" s="250"/>
      <c r="AE8" s="248"/>
      <c r="AF8" s="246"/>
      <c r="AG8" s="247"/>
      <c r="AH8" s="248"/>
      <c r="AI8" s="246"/>
      <c r="AJ8" s="247"/>
      <c r="AK8" s="248"/>
      <c r="AL8" s="249"/>
      <c r="AM8" s="250"/>
    </row>
    <row r="9" spans="1:39" ht="15" thickBot="1" x14ac:dyDescent="0.35">
      <c r="A9" s="244">
        <v>7</v>
      </c>
      <c r="B9" s="218" t="s">
        <v>90</v>
      </c>
      <c r="C9" s="237">
        <f t="shared" si="0"/>
        <v>21</v>
      </c>
      <c r="D9" s="245"/>
      <c r="E9" s="254"/>
      <c r="F9" s="255"/>
      <c r="G9" s="245">
        <v>21</v>
      </c>
      <c r="H9" s="256"/>
      <c r="I9" s="257"/>
      <c r="J9" s="258"/>
      <c r="K9" s="254"/>
      <c r="L9" s="255"/>
      <c r="M9" s="245"/>
      <c r="N9" s="254"/>
      <c r="O9" s="255"/>
      <c r="P9" s="245"/>
      <c r="Q9" s="256"/>
      <c r="R9" s="257"/>
      <c r="S9" s="245"/>
      <c r="T9" s="254"/>
      <c r="U9" s="259"/>
      <c r="V9" s="245"/>
      <c r="W9" s="256"/>
      <c r="X9" s="257"/>
      <c r="Y9" s="252"/>
      <c r="Z9" s="260"/>
      <c r="AA9" s="261"/>
      <c r="AB9" s="252"/>
      <c r="AC9" s="253"/>
      <c r="AD9" s="262"/>
      <c r="AE9" s="252"/>
      <c r="AF9" s="246"/>
      <c r="AG9" s="247"/>
      <c r="AH9" s="248"/>
      <c r="AI9" s="246"/>
      <c r="AJ9" s="247"/>
      <c r="AK9" s="248"/>
      <c r="AL9" s="249"/>
      <c r="AM9" s="250"/>
    </row>
  </sheetData>
  <sortState ref="A3:AM9">
    <sortCondition descending="1" ref="C3:C9"/>
  </sortState>
  <mergeCells count="12">
    <mergeCell ref="AK2:AM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дв м</vt:lpstr>
      <vt:lpstr>дц м</vt:lpstr>
      <vt:lpstr>ж</vt:lpstr>
      <vt:lpstr>ком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2018-03-08T07:22:18Z</dcterms:modified>
</cp:coreProperties>
</file>