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<sst xmlns="http://schemas.openxmlformats.org/spreadsheetml/2006/main" count="1512" uniqueCount="88">
  <si>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</si>
  <si>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</si>
  <si>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</si>
  <si>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</si>
  <si>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</si>
  <si>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</si>
  <si>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</si>
  <si>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</si>
  <si>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</si>
  <si>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</si>
  <si>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</si>
  <si>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</si>
  <si>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</si>
  <si>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</si>
  <si>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</si>
  <si>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</si>
  <si>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</si>
  <si>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</si>
  <si>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</si>
  <si>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</si>
  <si>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</si>
  <si>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</si>
  <si>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</si>
  <si>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</si>
  <si>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</si>
  <si>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</si>
  <si>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</si>
  <si>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</si>
  <si>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</si>
  <si>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</si>
  <si>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</si>
  <si>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</si>
  <si>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</si>
  <si>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</si>
  <si>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</si>
  <si>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Упражнение без предмета</t>
  </si>
  <si>
    <t>D1
E1,2</t>
  </si>
  <si>
    <t>D2
E3</t>
  </si>
  <si>
    <t>D3
E4</t>
  </si>
  <si>
    <t>D4
E5</t>
  </si>
  <si>
    <t>Открытые соревнования по художественной гимнастике на                                              "Призы Главы города Бийска"
г.Бийск 4-5 октября 2019г.</t>
  </si>
  <si>
    <t>Федосеева И.В.</t>
  </si>
  <si>
    <t>Гранкина Н.П.</t>
  </si>
  <si>
    <t>Открытые соревнования по художественной гимнастике на                                                                                               "Призы Главы города Бийска"
г.Бийск 4-5 октября 2019г.</t>
  </si>
  <si>
    <t>Бийск, 4-5.10.2019</t>
  </si>
  <si>
    <t>2012 В</t>
  </si>
  <si>
    <t>Никитина Анна</t>
  </si>
  <si>
    <t>Титова Полина</t>
  </si>
  <si>
    <t>Мещерякова Екатерина</t>
  </si>
  <si>
    <t>Зеленцова София</t>
  </si>
  <si>
    <t>2 юн</t>
  </si>
  <si>
    <t>3 юн</t>
  </si>
  <si>
    <t>Бийск ДЮСШ "Заря"</t>
  </si>
  <si>
    <t>Степанова Алиса</t>
  </si>
  <si>
    <t>б/р</t>
  </si>
  <si>
    <t>Щербанюк Арина</t>
  </si>
  <si>
    <t>Зайцева А.С.</t>
  </si>
  <si>
    <t>Гофман Дарья</t>
  </si>
  <si>
    <t>Драп Ева</t>
  </si>
  <si>
    <t>Ерёмкина Анжелика</t>
  </si>
  <si>
    <t>Хмара Дарья</t>
  </si>
  <si>
    <t>Барнаул СК "Триумф"</t>
  </si>
  <si>
    <t>Духович Д.В.</t>
  </si>
  <si>
    <t>Сомогородская Маргарита</t>
  </si>
  <si>
    <t>Решетняк Алиса</t>
  </si>
  <si>
    <t>Зарецкая Елизавета</t>
  </si>
  <si>
    <t>Голева Диана</t>
  </si>
  <si>
    <t>Сальвассер Полина</t>
  </si>
  <si>
    <t>Дударева А.А.</t>
  </si>
  <si>
    <t>Туркина Полина</t>
  </si>
  <si>
    <t>Плотникова Анна</t>
  </si>
  <si>
    <t>Мурашова Лада</t>
  </si>
  <si>
    <t>Колесникова Мария</t>
  </si>
  <si>
    <t>Леоненко Анна</t>
  </si>
  <si>
    <t>Колмакова Виктория</t>
  </si>
  <si>
    <t>Валькова О.В.,Якимова П.Е.</t>
  </si>
  <si>
    <t>Валькова О.В.</t>
  </si>
  <si>
    <t>Кошевая И.А.,Ильина М.С.</t>
  </si>
  <si>
    <t>Ильина М.С.</t>
  </si>
  <si>
    <t>Барнаул СШ "Жемчужина Алтая"</t>
  </si>
  <si>
    <t>Назаренко Элина</t>
  </si>
  <si>
    <t>Эннс Мария</t>
  </si>
  <si>
    <t>Витвинова Софья</t>
  </si>
  <si>
    <t>Порошина София</t>
  </si>
  <si>
    <t>Быковская Алиса</t>
  </si>
  <si>
    <t>Наумова Е.В.,Якимова П.Е.</t>
  </si>
  <si>
    <t>Наумова Е.В.,Черченко Л.В.</t>
  </si>
  <si>
    <t>Сводный протокол 2 юн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</si>
</sst>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3" sqref="I3:L28"/>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45</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0.318694447132428</v>
      </c>
      <c r="C3" s="34" t="s">
        <v>46</v>
      </c>
      <c r="D3" s="35">
        <v>2012</v>
      </c>
      <c r="E3" s="35" t="s">
        <v>50</v>
      </c>
      <c r="F3" s="34" t="s">
        <v>52</v>
      </c>
      <c r="G3" s="34" t="s">
        <v>42</v>
      </c>
      <c r="H3" s="1"/>
      <c r="I3" s="71" t="s">
        <v>60</v>
      </c>
      <c r="J3" s="72">
        <v>2012</v>
      </c>
      <c r="K3" s="72" t="s">
        <v>50</v>
      </c>
      <c r="L3" s="71" t="s">
        <v>61</v>
      </c>
    </row>
    <row r="4" spans="1:12" ht="12.75">
      <c r="A4" s="37">
        <v>2</v>
      </c>
      <c r="B4" s="1">
        <f ca="1" t="shared" si="0"/>
        <v>0.9180069969406521</v>
      </c>
      <c r="C4" s="34" t="s">
        <v>47</v>
      </c>
      <c r="D4" s="35">
        <v>2012</v>
      </c>
      <c r="E4" s="35" t="s">
        <v>50</v>
      </c>
      <c r="F4" s="34" t="s">
        <v>52</v>
      </c>
      <c r="G4" s="34" t="s">
        <v>42</v>
      </c>
      <c r="H4" s="1"/>
      <c r="I4" s="71" t="s">
        <v>64</v>
      </c>
      <c r="J4" s="72">
        <v>2012</v>
      </c>
      <c r="K4" s="72" t="s">
        <v>50</v>
      </c>
      <c r="L4" s="71" t="s">
        <v>61</v>
      </c>
    </row>
    <row r="5" spans="1:12" ht="12.75">
      <c r="A5" s="37">
        <v>3</v>
      </c>
      <c r="B5" s="1">
        <f ca="1" t="shared" si="0"/>
        <v>0.9144432892326084</v>
      </c>
      <c r="C5" s="34" t="s">
        <v>48</v>
      </c>
      <c r="D5" s="35">
        <v>2012</v>
      </c>
      <c r="E5" s="35" t="s">
        <v>51</v>
      </c>
      <c r="F5" s="34" t="s">
        <v>52</v>
      </c>
      <c r="G5" s="34" t="s">
        <v>42</v>
      </c>
      <c r="H5" s="1"/>
      <c r="I5" s="71" t="s">
        <v>80</v>
      </c>
      <c r="J5" s="72">
        <v>2012</v>
      </c>
      <c r="K5" s="72" t="s">
        <v>54</v>
      </c>
      <c r="L5" s="71" t="s">
        <v>79</v>
      </c>
    </row>
    <row r="6" spans="1:12" ht="12.75">
      <c r="A6" s="37">
        <v>4</v>
      </c>
      <c r="B6" s="1">
        <f ca="1" t="shared" si="0"/>
        <v>0.12212454415427088</v>
      </c>
      <c r="C6" s="34" t="s">
        <v>49</v>
      </c>
      <c r="D6" s="35">
        <v>2012</v>
      </c>
      <c r="E6" s="35" t="s">
        <v>51</v>
      </c>
      <c r="F6" s="34" t="s">
        <v>52</v>
      </c>
      <c r="G6" s="34" t="s">
        <v>42</v>
      </c>
      <c r="H6" s="1"/>
      <c r="I6" s="71" t="s">
        <v>55</v>
      </c>
      <c r="J6" s="72">
        <v>2012</v>
      </c>
      <c r="K6" s="72" t="s">
        <v>50</v>
      </c>
      <c r="L6" s="71" t="s">
        <v>52</v>
      </c>
    </row>
    <row r="7" spans="1:12" ht="12.75">
      <c r="A7" s="37">
        <v>5</v>
      </c>
      <c r="B7" s="1">
        <f ca="1" t="shared" si="0"/>
        <v>0.6433755094543459</v>
      </c>
      <c r="C7" s="34" t="s">
        <v>53</v>
      </c>
      <c r="D7" s="35">
        <v>2012</v>
      </c>
      <c r="E7" s="35" t="s">
        <v>54</v>
      </c>
      <c r="F7" s="34" t="s">
        <v>52</v>
      </c>
      <c r="G7" s="34" t="s">
        <v>41</v>
      </c>
      <c r="H7" s="1"/>
      <c r="I7" s="71" t="s">
        <v>71</v>
      </c>
      <c r="J7" s="72">
        <v>2012</v>
      </c>
      <c r="K7" s="72" t="s">
        <v>51</v>
      </c>
      <c r="L7" s="71" t="s">
        <v>79</v>
      </c>
    </row>
    <row r="8" spans="1:12" ht="12.75">
      <c r="A8" s="37">
        <v>6</v>
      </c>
      <c r="B8" s="1">
        <f ca="1" t="shared" si="0"/>
        <v>0.9348023979195692</v>
      </c>
      <c r="C8" s="34" t="s">
        <v>55</v>
      </c>
      <c r="D8" s="35">
        <v>2012</v>
      </c>
      <c r="E8" s="35" t="s">
        <v>50</v>
      </c>
      <c r="F8" s="34" t="s">
        <v>52</v>
      </c>
      <c r="G8" s="34" t="s">
        <v>56</v>
      </c>
      <c r="H8" s="1"/>
      <c r="I8" s="71" t="s">
        <v>66</v>
      </c>
      <c r="J8" s="72">
        <v>2012</v>
      </c>
      <c r="K8" s="72" t="s">
        <v>50</v>
      </c>
      <c r="L8" s="71" t="s">
        <v>61</v>
      </c>
    </row>
    <row r="9" spans="1:12" ht="12.75">
      <c r="A9" s="37">
        <v>7</v>
      </c>
      <c r="B9" s="1">
        <f ca="1" t="shared" si="0"/>
        <v>0.34162832512104124</v>
      </c>
      <c r="C9" s="34" t="s">
        <v>57</v>
      </c>
      <c r="D9" s="35">
        <v>2012</v>
      </c>
      <c r="E9" s="35" t="s">
        <v>51</v>
      </c>
      <c r="F9" s="34" t="s">
        <v>61</v>
      </c>
      <c r="G9" s="34" t="s">
        <v>62</v>
      </c>
      <c r="H9" s="1"/>
      <c r="I9" s="71" t="s">
        <v>58</v>
      </c>
      <c r="J9" s="72">
        <v>2012</v>
      </c>
      <c r="K9" s="72" t="s">
        <v>51</v>
      </c>
      <c r="L9" s="71" t="s">
        <v>61</v>
      </c>
    </row>
    <row r="10" spans="1:12" ht="12.75">
      <c r="A10" s="37">
        <v>8</v>
      </c>
      <c r="B10" s="1">
        <f ca="1" t="shared" si="0"/>
        <v>0.5980504524622619</v>
      </c>
      <c r="C10" s="34" t="s">
        <v>58</v>
      </c>
      <c r="D10" s="35">
        <v>2012</v>
      </c>
      <c r="E10" s="35" t="s">
        <v>51</v>
      </c>
      <c r="F10" s="34" t="s">
        <v>61</v>
      </c>
      <c r="G10" s="34" t="s">
        <v>62</v>
      </c>
      <c r="H10" s="1"/>
      <c r="I10" s="71" t="s">
        <v>63</v>
      </c>
      <c r="J10" s="72">
        <v>2012</v>
      </c>
      <c r="K10" s="72" t="s">
        <v>54</v>
      </c>
      <c r="L10" s="71" t="s">
        <v>61</v>
      </c>
    </row>
    <row r="11" spans="1:12" ht="12.75">
      <c r="A11" s="37">
        <v>9</v>
      </c>
      <c r="B11" s="1">
        <f ca="1" t="shared" si="0"/>
        <v>0.0823937361209639</v>
      </c>
      <c r="C11" s="34" t="s">
        <v>60</v>
      </c>
      <c r="D11" s="35">
        <v>2012</v>
      </c>
      <c r="E11" s="35" t="s">
        <v>50</v>
      </c>
      <c r="F11" s="34" t="s">
        <v>61</v>
      </c>
      <c r="G11" s="34" t="s">
        <v>62</v>
      </c>
      <c r="H11" s="1"/>
      <c r="I11" s="71" t="s">
        <v>73</v>
      </c>
      <c r="J11" s="72">
        <v>2012</v>
      </c>
      <c r="K11" s="72" t="s">
        <v>51</v>
      </c>
      <c r="L11" s="71" t="s">
        <v>79</v>
      </c>
    </row>
    <row r="12" spans="1:12" ht="12.75">
      <c r="A12" s="37">
        <v>10</v>
      </c>
      <c r="B12" s="1">
        <f ca="1" t="shared" si="0"/>
        <v>0.013993313443682709</v>
      </c>
      <c r="C12" s="34" t="s">
        <v>59</v>
      </c>
      <c r="D12" s="35">
        <v>2012</v>
      </c>
      <c r="E12" s="35" t="s">
        <v>54</v>
      </c>
      <c r="F12" s="34" t="s">
        <v>61</v>
      </c>
      <c r="G12" s="34" t="s">
        <v>62</v>
      </c>
      <c r="H12" s="1"/>
      <c r="I12" s="71" t="s">
        <v>48</v>
      </c>
      <c r="J12" s="72">
        <v>2012</v>
      </c>
      <c r="K12" s="72" t="s">
        <v>51</v>
      </c>
      <c r="L12" s="71" t="s">
        <v>52</v>
      </c>
    </row>
    <row r="13" spans="1:12" ht="12.75">
      <c r="A13" s="37">
        <v>11</v>
      </c>
      <c r="B13" s="1">
        <f ca="1" t="shared" si="0"/>
        <v>0.6525904409289893</v>
      </c>
      <c r="C13" s="34" t="s">
        <v>63</v>
      </c>
      <c r="D13" s="35">
        <v>2012</v>
      </c>
      <c r="E13" s="35" t="s">
        <v>54</v>
      </c>
      <c r="F13" s="34" t="s">
        <v>61</v>
      </c>
      <c r="G13" s="34" t="s">
        <v>68</v>
      </c>
      <c r="H13" s="1"/>
      <c r="I13" s="71" t="s">
        <v>57</v>
      </c>
      <c r="J13" s="72">
        <v>2012</v>
      </c>
      <c r="K13" s="72" t="s">
        <v>51</v>
      </c>
      <c r="L13" s="71" t="s">
        <v>61</v>
      </c>
    </row>
    <row r="14" spans="1:12" ht="13.5" thickBot="1">
      <c r="A14" s="37">
        <v>12</v>
      </c>
      <c r="B14" s="1">
        <f ca="1" t="shared" si="0"/>
        <v>0.5696504399450086</v>
      </c>
      <c r="C14" s="34" t="s">
        <v>64</v>
      </c>
      <c r="D14" s="35">
        <v>2012</v>
      </c>
      <c r="E14" s="35" t="s">
        <v>50</v>
      </c>
      <c r="F14" s="34" t="s">
        <v>61</v>
      </c>
      <c r="G14" s="34" t="s">
        <v>68</v>
      </c>
      <c r="H14" s="1"/>
      <c r="I14" s="71" t="s">
        <v>46</v>
      </c>
      <c r="J14" s="72">
        <v>2012</v>
      </c>
      <c r="K14" s="72" t="s">
        <v>50</v>
      </c>
      <c r="L14" s="71" t="s">
        <v>52</v>
      </c>
    </row>
    <row r="15" spans="1:18" ht="13.5" thickTop="1">
      <c r="A15" s="37">
        <v>13</v>
      </c>
      <c r="B15" s="1">
        <f ca="1" t="shared" si="0"/>
        <v>0.8166841483960952</v>
      </c>
      <c r="C15" s="34" t="s">
        <v>65</v>
      </c>
      <c r="D15" s="35">
        <v>2012</v>
      </c>
      <c r="E15" s="35" t="s">
        <v>50</v>
      </c>
      <c r="F15" s="34" t="s">
        <v>61</v>
      </c>
      <c r="G15" s="34" t="s">
        <v>68</v>
      </c>
      <c r="H15" s="1"/>
      <c r="I15" s="71" t="s">
        <v>70</v>
      </c>
      <c r="J15" s="72">
        <v>2012</v>
      </c>
      <c r="K15" s="72" t="s">
        <v>51</v>
      </c>
      <c r="L15" s="71" t="s">
        <v>79</v>
      </c>
      <c r="N15" s="25"/>
      <c r="O15" s="26" t="s">
        <v>21</v>
      </c>
      <c r="P15" s="27"/>
      <c r="Q15" s="27"/>
      <c r="R15" s="28"/>
    </row>
    <row r="16" spans="1:18" ht="12.75">
      <c r="A16" s="37">
        <v>14</v>
      </c>
      <c r="B16" s="1">
        <f ca="1" t="shared" si="0"/>
        <v>0.4074539330020883</v>
      </c>
      <c r="C16" s="34" t="s">
        <v>66</v>
      </c>
      <c r="D16" s="35">
        <v>2012</v>
      </c>
      <c r="E16" s="35" t="s">
        <v>50</v>
      </c>
      <c r="F16" s="34" t="s">
        <v>61</v>
      </c>
      <c r="G16" s="34" t="s">
        <v>68</v>
      </c>
      <c r="H16" s="1"/>
      <c r="I16" s="71" t="s">
        <v>81</v>
      </c>
      <c r="J16" s="72">
        <v>2012</v>
      </c>
      <c r="K16" s="72" t="s">
        <v>54</v>
      </c>
      <c r="L16" s="71" t="s">
        <v>79</v>
      </c>
      <c r="N16" s="29"/>
      <c r="O16" s="11" t="s">
        <v>22</v>
      </c>
      <c r="P16" s="11"/>
      <c r="Q16" s="11"/>
      <c r="R16" s="30"/>
    </row>
    <row r="17" spans="1:18" ht="12.75">
      <c r="A17" s="37">
        <v>15</v>
      </c>
      <c r="B17" s="1">
        <f ca="1" t="shared" si="0"/>
        <v>0.060540837368223244</v>
      </c>
      <c r="C17" s="34" t="s">
        <v>67</v>
      </c>
      <c r="D17" s="35">
        <v>2012</v>
      </c>
      <c r="E17" s="35" t="s">
        <v>50</v>
      </c>
      <c r="F17" s="34" t="s">
        <v>61</v>
      </c>
      <c r="G17" s="34" t="s">
        <v>68</v>
      </c>
      <c r="H17" s="1"/>
      <c r="I17" s="71" t="s">
        <v>59</v>
      </c>
      <c r="J17" s="72">
        <v>2012</v>
      </c>
      <c r="K17" s="72" t="s">
        <v>54</v>
      </c>
      <c r="L17" s="71" t="s">
        <v>61</v>
      </c>
      <c r="N17" s="29"/>
      <c r="O17" s="11" t="s">
        <v>23</v>
      </c>
      <c r="P17" s="11"/>
      <c r="Q17" s="11"/>
      <c r="R17" s="30"/>
    </row>
    <row r="18" spans="1:18" ht="13.5" thickBot="1">
      <c r="A18" s="37">
        <v>16</v>
      </c>
      <c r="B18" s="1">
        <f ca="1" t="shared" si="0"/>
        <v>0.6498254061161246</v>
      </c>
      <c r="C18" s="34" t="s">
        <v>69</v>
      </c>
      <c r="D18" s="35">
        <v>2012</v>
      </c>
      <c r="E18" s="35" t="s">
        <v>51</v>
      </c>
      <c r="F18" s="34" t="s">
        <v>79</v>
      </c>
      <c r="G18" s="34" t="s">
        <v>75</v>
      </c>
      <c r="H18" s="1"/>
      <c r="I18" s="71" t="s">
        <v>82</v>
      </c>
      <c r="J18" s="72">
        <v>2012</v>
      </c>
      <c r="K18" s="72" t="s">
        <v>54</v>
      </c>
      <c r="L18" s="71" t="s">
        <v>79</v>
      </c>
      <c r="N18" s="31"/>
      <c r="O18" s="32"/>
      <c r="P18" s="32"/>
      <c r="Q18" s="32"/>
      <c r="R18" s="33"/>
    </row>
    <row r="19" spans="1:16" ht="13.5" thickTop="1">
      <c r="A19" s="37">
        <v>17</v>
      </c>
      <c r="B19" s="1">
        <f ca="1" t="shared" si="0"/>
        <v>0.883924570318996</v>
      </c>
      <c r="C19" s="34" t="s">
        <v>70</v>
      </c>
      <c r="D19" s="35">
        <v>2012</v>
      </c>
      <c r="E19" s="35" t="s">
        <v>51</v>
      </c>
      <c r="F19" s="34" t="s">
        <v>79</v>
      </c>
      <c r="G19" s="34" t="s">
        <v>76</v>
      </c>
      <c r="H19" s="1"/>
      <c r="I19" s="71" t="s">
        <v>67</v>
      </c>
      <c r="J19" s="72">
        <v>2012</v>
      </c>
      <c r="K19" s="72" t="s">
        <v>50</v>
      </c>
      <c r="L19" s="71" t="s">
        <v>61</v>
      </c>
      <c r="N19" s="18"/>
      <c r="O19" s="19"/>
      <c r="P19" s="11"/>
    </row>
    <row r="20" spans="1:12" ht="13.5" thickBot="1">
      <c r="A20" s="37">
        <v>18</v>
      </c>
      <c r="B20" s="1">
        <f ca="1" t="shared" si="0"/>
        <v>0.49804713011597296</v>
      </c>
      <c r="C20" s="34" t="s">
        <v>71</v>
      </c>
      <c r="D20" s="35">
        <v>2012</v>
      </c>
      <c r="E20" s="35" t="s">
        <v>51</v>
      </c>
      <c r="F20" s="34" t="s">
        <v>79</v>
      </c>
      <c r="G20" s="34" t="s">
        <v>77</v>
      </c>
      <c r="H20" s="1"/>
      <c r="I20" s="71" t="s">
        <v>83</v>
      </c>
      <c r="J20" s="72">
        <v>2012</v>
      </c>
      <c r="K20" s="72" t="s">
        <v>54</v>
      </c>
      <c r="L20" s="71" t="s">
        <v>79</v>
      </c>
    </row>
    <row r="21" spans="1:17" ht="13.5" thickBot="1">
      <c r="A21" s="37">
        <v>19</v>
      </c>
      <c r="B21" s="1">
        <f ca="1" t="shared" si="0"/>
        <v>0.2555732281512946</v>
      </c>
      <c r="C21" s="34" t="s">
        <v>72</v>
      </c>
      <c r="D21" s="35">
        <v>2012</v>
      </c>
      <c r="E21" s="35" t="s">
        <v>51</v>
      </c>
      <c r="F21" s="34" t="s">
        <v>79</v>
      </c>
      <c r="G21" s="34" t="s">
        <v>78</v>
      </c>
      <c r="H21" s="1"/>
      <c r="I21" s="71" t="s">
        <v>84</v>
      </c>
      <c r="J21" s="72">
        <v>2012</v>
      </c>
      <c r="K21" s="72" t="s">
        <v>54</v>
      </c>
      <c r="L21" s="71" t="s">
        <v>79</v>
      </c>
      <c r="N21" s="40">
        <f>150-COUNTBLANK(C3:C152)</f>
        <v>26</v>
      </c>
      <c r="O21" s="41" t="s">
        <v>4</v>
      </c>
      <c r="P21" s="42"/>
      <c r="Q21" s="43"/>
    </row>
    <row r="22" spans="1:12" ht="12.75">
      <c r="A22" s="37">
        <v>20</v>
      </c>
      <c r="B22" s="1">
        <f ca="1" t="shared" si="0"/>
        <v>0.2911868955532726</v>
      </c>
      <c r="C22" s="34" t="s">
        <v>73</v>
      </c>
      <c r="D22" s="35">
        <v>2012</v>
      </c>
      <c r="E22" s="35" t="s">
        <v>51</v>
      </c>
      <c r="F22" s="34" t="s">
        <v>79</v>
      </c>
      <c r="G22" s="34" t="s">
        <v>78</v>
      </c>
      <c r="H22" s="1"/>
      <c r="I22" s="71" t="s">
        <v>65</v>
      </c>
      <c r="J22" s="72">
        <v>2012</v>
      </c>
      <c r="K22" s="72" t="s">
        <v>50</v>
      </c>
      <c r="L22" s="71" t="s">
        <v>61</v>
      </c>
    </row>
    <row r="23" spans="1:12" ht="12.75">
      <c r="A23" s="37">
        <v>21</v>
      </c>
      <c r="B23" s="1">
        <f ca="1" t="shared" si="0"/>
        <v>0.29975265060494016</v>
      </c>
      <c r="C23" s="34" t="s">
        <v>74</v>
      </c>
      <c r="D23" s="35">
        <v>2012</v>
      </c>
      <c r="E23" s="35" t="s">
        <v>54</v>
      </c>
      <c r="F23" s="34" t="s">
        <v>79</v>
      </c>
      <c r="G23" s="34" t="s">
        <v>78</v>
      </c>
      <c r="H23" s="1"/>
      <c r="I23" s="71" t="s">
        <v>74</v>
      </c>
      <c r="J23" s="72">
        <v>2012</v>
      </c>
      <c r="K23" s="72" t="s">
        <v>54</v>
      </c>
      <c r="L23" s="71" t="s">
        <v>79</v>
      </c>
    </row>
    <row r="24" spans="1:12" ht="12.75">
      <c r="A24" s="37">
        <v>22</v>
      </c>
      <c r="B24" s="1">
        <f ca="1" t="shared" si="0"/>
        <v>0.7688837313127082</v>
      </c>
      <c r="C24" s="34" t="s">
        <v>80</v>
      </c>
      <c r="D24" s="35">
        <v>2012</v>
      </c>
      <c r="E24" s="35" t="s">
        <v>54</v>
      </c>
      <c r="F24" s="34" t="s">
        <v>79</v>
      </c>
      <c r="G24" s="34" t="s">
        <v>85</v>
      </c>
      <c r="H24" s="1"/>
      <c r="I24" s="71" t="s">
        <v>49</v>
      </c>
      <c r="J24" s="72">
        <v>2012</v>
      </c>
      <c r="K24" s="72" t="s">
        <v>51</v>
      </c>
      <c r="L24" s="71" t="s">
        <v>52</v>
      </c>
    </row>
    <row r="25" spans="1:12" ht="12.75">
      <c r="A25" s="37">
        <v>23</v>
      </c>
      <c r="B25" s="1">
        <f ca="1" t="shared" si="0"/>
        <v>0.886954997100311</v>
      </c>
      <c r="C25" s="34" t="s">
        <v>81</v>
      </c>
      <c r="D25" s="35">
        <v>2012</v>
      </c>
      <c r="E25" s="35" t="s">
        <v>54</v>
      </c>
      <c r="F25" s="34" t="s">
        <v>79</v>
      </c>
      <c r="G25" s="34" t="s">
        <v>86</v>
      </c>
      <c r="H25" s="1"/>
      <c r="I25" s="71" t="s">
        <v>53</v>
      </c>
      <c r="J25" s="72">
        <v>2012</v>
      </c>
      <c r="K25" s="72" t="s">
        <v>54</v>
      </c>
      <c r="L25" s="71" t="s">
        <v>52</v>
      </c>
    </row>
    <row r="26" spans="1:12" ht="12.75">
      <c r="A26" s="37">
        <v>24</v>
      </c>
      <c r="B26" s="1">
        <f ca="1" t="shared" si="0"/>
        <v>0.164084021208589</v>
      </c>
      <c r="C26" s="34" t="s">
        <v>82</v>
      </c>
      <c r="D26" s="35">
        <v>2012</v>
      </c>
      <c r="E26" s="35" t="s">
        <v>54</v>
      </c>
      <c r="F26" s="34" t="s">
        <v>79</v>
      </c>
      <c r="G26" s="34" t="s">
        <v>86</v>
      </c>
      <c r="H26" s="1"/>
      <c r="I26" s="71" t="s">
        <v>72</v>
      </c>
      <c r="J26" s="72">
        <v>2012</v>
      </c>
      <c r="K26" s="72" t="s">
        <v>51</v>
      </c>
      <c r="L26" s="71" t="s">
        <v>79</v>
      </c>
    </row>
    <row r="27" spans="1:12" ht="12.75">
      <c r="A27" s="37">
        <v>25</v>
      </c>
      <c r="B27" s="1">
        <f ca="1" t="shared" si="0"/>
        <v>0.9475799950089894</v>
      </c>
      <c r="C27" s="34" t="s">
        <v>83</v>
      </c>
      <c r="D27" s="35">
        <v>2012</v>
      </c>
      <c r="E27" s="35" t="s">
        <v>54</v>
      </c>
      <c r="F27" s="34" t="s">
        <v>79</v>
      </c>
      <c r="G27" s="34" t="s">
        <v>86</v>
      </c>
      <c r="H27" s="1"/>
      <c r="I27" s="71" t="s">
        <v>47</v>
      </c>
      <c r="J27" s="72">
        <v>2012</v>
      </c>
      <c r="K27" s="72" t="s">
        <v>50</v>
      </c>
      <c r="L27" s="71" t="s">
        <v>52</v>
      </c>
    </row>
    <row r="28" spans="1:12" ht="12.75">
      <c r="A28" s="37">
        <v>26</v>
      </c>
      <c r="B28" s="1">
        <f ca="1" t="shared" si="0"/>
        <v>0.30265178381923485</v>
      </c>
      <c r="C28" s="34" t="s">
        <v>84</v>
      </c>
      <c r="D28" s="35">
        <v>2012</v>
      </c>
      <c r="E28" s="35" t="s">
        <v>54</v>
      </c>
      <c r="F28" s="34" t="s">
        <v>79</v>
      </c>
      <c r="G28" s="34" t="s">
        <v>86</v>
      </c>
      <c r="H28" s="1"/>
      <c r="I28" s="71" t="s">
        <v>69</v>
      </c>
      <c r="J28" s="72">
        <v>2012</v>
      </c>
      <c r="K28" s="72" t="s">
        <v>51</v>
      </c>
      <c r="L28" s="71" t="s">
        <v>79</v>
      </c>
    </row>
    <row r="29" spans="1:12" ht="12.75">
      <c r="A29" s="37">
        <v>27</v>
      </c>
      <c r="B29" s="1">
        <f ca="1" t="shared" si="0"/>
        <v>0.8021891587073009</v>
      </c>
      <c r="C29" s="34"/>
      <c r="D29" s="35"/>
      <c r="E29" s="35"/>
      <c r="F29" s="34"/>
      <c r="G29" s="34"/>
      <c r="H29" s="1"/>
      <c r="I29" s="73"/>
      <c r="J29" s="74"/>
      <c r="K29" s="73"/>
      <c r="L29" s="75"/>
    </row>
    <row r="30" spans="1:12" ht="12.75">
      <c r="A30" s="37">
        <v>28</v>
      </c>
      <c r="B30" s="1">
        <f ca="1" t="shared" si="0"/>
        <v>0.8192484257176029</v>
      </c>
      <c r="C30" s="34"/>
      <c r="D30" s="35"/>
      <c r="E30" s="35"/>
      <c r="F30" s="34"/>
      <c r="G30" s="34"/>
      <c r="H30" s="1"/>
      <c r="I30" s="73"/>
      <c r="J30" s="74"/>
      <c r="K30" s="73"/>
      <c r="L30" s="75"/>
    </row>
    <row r="31" spans="1:12" ht="12.75">
      <c r="A31" s="37">
        <v>29</v>
      </c>
      <c r="B31" s="1">
        <f ca="1" t="shared" si="0"/>
        <v>0.996045559429412</v>
      </c>
      <c r="C31" s="34"/>
      <c r="D31" s="35"/>
      <c r="E31" s="35"/>
      <c r="F31" s="34"/>
      <c r="G31" s="34"/>
      <c r="H31" s="1"/>
      <c r="I31" s="73"/>
      <c r="J31" s="74"/>
      <c r="K31" s="73"/>
      <c r="L31" s="75"/>
    </row>
    <row r="32" spans="1:12" ht="12.75">
      <c r="A32" s="37">
        <v>30</v>
      </c>
      <c r="B32" s="1">
        <f ca="1" t="shared" si="0"/>
        <v>0.15317398291805207</v>
      </c>
      <c r="C32" s="34"/>
      <c r="D32" s="35"/>
      <c r="E32" s="35"/>
      <c r="F32" s="34"/>
      <c r="G32" s="34"/>
      <c r="H32" s="1"/>
      <c r="I32" s="73"/>
      <c r="J32" s="74"/>
      <c r="K32" s="73"/>
      <c r="L32" s="75"/>
    </row>
    <row r="33" spans="1:12" ht="12.75">
      <c r="A33" s="37">
        <v>31</v>
      </c>
      <c r="B33" s="1">
        <f ca="1" t="shared" si="0"/>
        <v>0.9391305804631873</v>
      </c>
      <c r="C33" s="34"/>
      <c r="D33" s="35"/>
      <c r="E33" s="35"/>
      <c r="F33" s="34"/>
      <c r="G33" s="34"/>
      <c r="H33" s="1"/>
      <c r="I33" s="73"/>
      <c r="J33" s="74"/>
      <c r="K33" s="73"/>
      <c r="L33" s="75"/>
    </row>
    <row r="34" spans="1:12" ht="12.75">
      <c r="A34" s="37">
        <v>32</v>
      </c>
      <c r="B34" s="1">
        <f ca="1" t="shared" si="0"/>
        <v>0.3841354684806979</v>
      </c>
      <c r="C34" s="34"/>
      <c r="D34" s="35"/>
      <c r="E34" s="35"/>
      <c r="F34" s="34"/>
      <c r="G34" s="34"/>
      <c r="H34" s="1"/>
      <c r="I34" s="73"/>
      <c r="J34" s="74"/>
      <c r="K34" s="73"/>
      <c r="L34" s="75"/>
    </row>
    <row r="35" spans="1:12" ht="12.75">
      <c r="A35" s="37">
        <v>33</v>
      </c>
      <c r="B35" s="1">
        <f ca="1" t="shared" si="0"/>
        <v>0.3720212665073719</v>
      </c>
      <c r="C35" s="34"/>
      <c r="D35" s="35"/>
      <c r="E35" s="35"/>
      <c r="F35" s="34"/>
      <c r="G35" s="34"/>
      <c r="H35" s="1"/>
      <c r="I35" s="73"/>
      <c r="J35" s="74"/>
      <c r="K35" s="73"/>
      <c r="L35" s="75"/>
    </row>
    <row r="36" spans="1:12" ht="12.75">
      <c r="A36" s="37">
        <v>34</v>
      </c>
      <c r="B36" s="1">
        <f ca="1" t="shared" si="0"/>
        <v>0.3550461854321465</v>
      </c>
      <c r="C36" s="34"/>
      <c r="D36" s="35"/>
      <c r="E36" s="35"/>
      <c r="F36" s="34"/>
      <c r="G36" s="34"/>
      <c r="H36" s="1"/>
      <c r="I36" s="73"/>
      <c r="J36" s="74"/>
      <c r="K36" s="73"/>
      <c r="L36" s="75"/>
    </row>
    <row r="37" spans="1:12" ht="12.75">
      <c r="A37" s="37">
        <v>35</v>
      </c>
      <c r="B37" s="1">
        <f ca="1" t="shared" si="0"/>
        <v>0.4022805205620976</v>
      </c>
      <c r="C37" s="34"/>
      <c r="D37" s="35"/>
      <c r="E37" s="35"/>
      <c r="F37" s="34"/>
      <c r="G37" s="34"/>
      <c r="H37" s="1"/>
      <c r="I37" s="73"/>
      <c r="J37" s="74"/>
      <c r="K37" s="73"/>
      <c r="L37" s="75"/>
    </row>
    <row r="38" spans="1:12" ht="12.75">
      <c r="A38" s="37">
        <v>36</v>
      </c>
      <c r="B38" s="1">
        <f ca="1" t="shared" si="0"/>
        <v>0.5091355205185435</v>
      </c>
      <c r="C38" s="34"/>
      <c r="D38" s="35"/>
      <c r="E38" s="35"/>
      <c r="F38" s="34"/>
      <c r="G38" s="34"/>
      <c r="H38" s="1"/>
      <c r="I38" s="73"/>
      <c r="J38" s="74"/>
      <c r="K38" s="73"/>
      <c r="L38" s="75"/>
    </row>
    <row r="39" spans="1:12" ht="12.75">
      <c r="A39" s="37">
        <v>37</v>
      </c>
      <c r="B39" s="1">
        <f ca="1" t="shared" si="0"/>
        <v>0.5999765126664149</v>
      </c>
      <c r="C39" s="34"/>
      <c r="D39" s="35"/>
      <c r="E39" s="35"/>
      <c r="F39" s="34"/>
      <c r="G39" s="34"/>
      <c r="H39" s="1"/>
      <c r="I39" s="73"/>
      <c r="J39" s="74"/>
      <c r="K39" s="73"/>
      <c r="L39" s="75"/>
    </row>
    <row r="40" spans="1:12" ht="12.75">
      <c r="A40" s="37">
        <v>38</v>
      </c>
      <c r="B40" s="1">
        <f ca="1" t="shared" si="0"/>
        <v>0.5694080618673301</v>
      </c>
      <c r="C40" s="34"/>
      <c r="D40" s="35"/>
      <c r="E40" s="35"/>
      <c r="F40" s="34"/>
      <c r="G40" s="34"/>
      <c r="H40" s="1"/>
      <c r="I40" s="73"/>
      <c r="J40" s="74"/>
      <c r="K40" s="73"/>
      <c r="L40" s="75"/>
    </row>
    <row r="41" spans="1:12" ht="12.75">
      <c r="A41" s="37">
        <v>39</v>
      </c>
      <c r="B41" s="1">
        <f ca="1" t="shared" si="0"/>
        <v>0.8147251282778338</v>
      </c>
      <c r="C41" s="34"/>
      <c r="D41" s="35"/>
      <c r="E41" s="35"/>
      <c r="F41" s="34"/>
      <c r="G41" s="34"/>
      <c r="H41" s="1"/>
      <c r="I41" s="73"/>
      <c r="J41" s="74"/>
      <c r="K41" s="73"/>
      <c r="L41" s="75"/>
    </row>
    <row r="42" spans="1:12" ht="12.75">
      <c r="A42" s="37">
        <v>40</v>
      </c>
      <c r="B42" s="1">
        <f ca="1" t="shared" si="0"/>
        <v>0.19830768532745435</v>
      </c>
      <c r="C42" s="34"/>
      <c r="D42" s="35"/>
      <c r="E42" s="35"/>
      <c r="F42" s="34"/>
      <c r="G42" s="34"/>
      <c r="H42" s="1"/>
      <c r="I42" s="73"/>
      <c r="J42" s="74"/>
      <c r="K42" s="73"/>
      <c r="L42" s="75"/>
    </row>
    <row r="43" spans="1:12" ht="12.75">
      <c r="A43" s="37">
        <v>41</v>
      </c>
      <c r="B43" s="1">
        <f ca="1" t="shared" si="0"/>
        <v>0.534372731360933</v>
      </c>
      <c r="C43" s="34"/>
      <c r="D43" s="35"/>
      <c r="E43" s="35"/>
      <c r="F43" s="34"/>
      <c r="G43" s="34"/>
      <c r="H43" s="1"/>
      <c r="I43" s="73"/>
      <c r="J43" s="74"/>
      <c r="K43" s="73"/>
      <c r="L43" s="75"/>
    </row>
    <row r="44" spans="1:12" ht="12.75">
      <c r="A44" s="37">
        <v>42</v>
      </c>
      <c r="B44" s="1">
        <f ca="1" t="shared" si="0"/>
        <v>0.6604908864720949</v>
      </c>
      <c r="C44" s="34"/>
      <c r="D44" s="35"/>
      <c r="E44" s="35"/>
      <c r="F44" s="34"/>
      <c r="G44" s="34"/>
      <c r="H44" s="1"/>
      <c r="I44" s="73"/>
      <c r="J44" s="74"/>
      <c r="K44" s="73"/>
      <c r="L44" s="75"/>
    </row>
    <row r="45" spans="1:12" ht="12.75">
      <c r="A45" s="37">
        <v>43</v>
      </c>
      <c r="B45" s="1">
        <f ca="1" t="shared" si="0"/>
        <v>0.6502161948818073</v>
      </c>
      <c r="C45" s="34"/>
      <c r="D45" s="35"/>
      <c r="E45" s="35"/>
      <c r="F45" s="34"/>
      <c r="G45" s="34"/>
      <c r="H45" s="1"/>
      <c r="I45" s="73"/>
      <c r="J45" s="74"/>
      <c r="K45" s="73"/>
      <c r="L45" s="75"/>
    </row>
    <row r="46" spans="1:12" ht="12.75">
      <c r="A46" s="37">
        <v>44</v>
      </c>
      <c r="B46" s="1">
        <f ca="1" t="shared" si="0"/>
        <v>0.4119445152493828</v>
      </c>
      <c r="C46" s="34"/>
      <c r="D46" s="35"/>
      <c r="E46" s="35"/>
      <c r="F46" s="34"/>
      <c r="G46" s="34"/>
      <c r="H46" s="1"/>
      <c r="I46" s="73"/>
      <c r="J46" s="74"/>
      <c r="K46" s="73"/>
      <c r="L46" s="75"/>
    </row>
    <row r="47" spans="1:12" ht="12.75">
      <c r="A47" s="37">
        <v>45</v>
      </c>
      <c r="B47" s="1">
        <f ca="1" t="shared" si="0"/>
        <v>0.599177920471428</v>
      </c>
      <c r="C47" s="34"/>
      <c r="D47" s="35"/>
      <c r="E47" s="35"/>
      <c r="F47" s="34"/>
      <c r="G47" s="34"/>
      <c r="H47" s="1"/>
      <c r="I47" s="73"/>
      <c r="J47" s="74"/>
      <c r="K47" s="73"/>
      <c r="L47" s="75"/>
    </row>
    <row r="48" spans="1:12" ht="12.75">
      <c r="A48" s="37">
        <v>46</v>
      </c>
      <c r="B48" s="1">
        <f ca="1" t="shared" si="0"/>
        <v>0.5441025625839062</v>
      </c>
      <c r="C48" s="34"/>
      <c r="D48" s="35"/>
      <c r="E48" s="35"/>
      <c r="F48" s="34"/>
      <c r="G48" s="34"/>
      <c r="H48" s="1"/>
      <c r="I48" s="73"/>
      <c r="J48" s="74"/>
      <c r="K48" s="73"/>
      <c r="L48" s="75"/>
    </row>
    <row r="49" spans="1:12" ht="12.75">
      <c r="A49" s="37">
        <v>47</v>
      </c>
      <c r="B49" s="1">
        <f ca="1" t="shared" si="0"/>
        <v>0.512663273043491</v>
      </c>
      <c r="C49" s="34"/>
      <c r="D49" s="35"/>
      <c r="E49" s="35"/>
      <c r="F49" s="34"/>
      <c r="G49" s="34"/>
      <c r="H49" s="1"/>
      <c r="I49" s="73"/>
      <c r="J49" s="74"/>
      <c r="K49" s="73"/>
      <c r="L49" s="75"/>
    </row>
    <row r="50" spans="1:12" ht="12.75">
      <c r="A50" s="37">
        <v>48</v>
      </c>
      <c r="B50" s="1">
        <f ca="1" t="shared" si="0"/>
        <v>0.18868102604830406</v>
      </c>
      <c r="C50" s="34"/>
      <c r="D50" s="35"/>
      <c r="E50" s="35"/>
      <c r="F50" s="34"/>
      <c r="G50" s="34"/>
      <c r="H50" s="1"/>
      <c r="I50" s="73"/>
      <c r="J50" s="74"/>
      <c r="K50" s="73"/>
      <c r="L50" s="75"/>
    </row>
    <row r="51" spans="1:12" ht="12.75">
      <c r="A51" s="37">
        <v>49</v>
      </c>
      <c r="B51" s="1">
        <f ca="1" t="shared" si="0"/>
        <v>0.9834357969664991</v>
      </c>
      <c r="C51" s="34"/>
      <c r="D51" s="35"/>
      <c r="E51" s="35"/>
      <c r="F51" s="34"/>
      <c r="G51" s="34"/>
      <c r="H51" s="1"/>
      <c r="I51" s="73"/>
      <c r="J51" s="74"/>
      <c r="K51" s="73"/>
      <c r="L51" s="75"/>
    </row>
    <row r="52" spans="1:12" ht="12.75">
      <c r="A52" s="37">
        <v>50</v>
      </c>
      <c r="B52" s="1">
        <f ca="1" t="shared" si="0"/>
        <v>0.07260068979607404</v>
      </c>
      <c r="C52" s="34"/>
      <c r="D52" s="35"/>
      <c r="E52" s="35"/>
      <c r="F52" s="34"/>
      <c r="G52" s="34"/>
      <c r="H52" s="1"/>
      <c r="I52" s="73"/>
      <c r="J52" s="74"/>
      <c r="K52" s="73"/>
      <c r="L52" s="75"/>
    </row>
    <row r="53" spans="1:12" ht="12.75">
      <c r="A53" s="37">
        <v>51</v>
      </c>
      <c r="B53" s="1">
        <f ca="1" t="shared" si="0"/>
        <v>0.7106216307539219</v>
      </c>
      <c r="C53" s="34"/>
      <c r="D53" s="35"/>
      <c r="E53" s="35"/>
      <c r="F53" s="34"/>
      <c r="G53" s="34"/>
      <c r="H53" s="1"/>
      <c r="I53" s="73"/>
      <c r="J53" s="74"/>
      <c r="K53" s="73"/>
      <c r="L53" s="75"/>
    </row>
    <row r="54" spans="1:12" ht="12.75">
      <c r="A54" s="37">
        <v>52</v>
      </c>
      <c r="B54" s="1">
        <f ca="1" t="shared" si="0"/>
        <v>0.8979125890135091</v>
      </c>
      <c r="C54" s="34"/>
      <c r="D54" s="35"/>
      <c r="E54" s="35"/>
      <c r="F54" s="34"/>
      <c r="G54" s="34"/>
      <c r="H54" s="1"/>
      <c r="I54" s="73"/>
      <c r="J54" s="74"/>
      <c r="K54" s="73"/>
      <c r="L54" s="75"/>
    </row>
    <row r="55" spans="1:12" ht="12.75">
      <c r="A55" s="37">
        <v>53</v>
      </c>
      <c r="B55" s="1">
        <f ca="1" t="shared" si="0"/>
        <v>0.6052959149736701</v>
      </c>
      <c r="C55" s="34"/>
      <c r="D55" s="35"/>
      <c r="E55" s="35"/>
      <c r="F55" s="34"/>
      <c r="G55" s="34"/>
      <c r="H55" s="1"/>
      <c r="I55" s="73"/>
      <c r="J55" s="74"/>
      <c r="K55" s="73"/>
      <c r="L55" s="75"/>
    </row>
    <row r="56" spans="1:12" ht="12.75">
      <c r="A56" s="37">
        <v>54</v>
      </c>
      <c r="B56" s="1">
        <f ca="1" t="shared" si="0"/>
        <v>0.5199583035426647</v>
      </c>
      <c r="C56" s="34"/>
      <c r="D56" s="35"/>
      <c r="E56" s="35"/>
      <c r="F56" s="34"/>
      <c r="G56" s="34"/>
      <c r="H56" s="1"/>
      <c r="I56" s="73"/>
      <c r="J56" s="74"/>
      <c r="K56" s="73"/>
      <c r="L56" s="75"/>
    </row>
    <row r="57" spans="1:12" ht="12.75">
      <c r="A57" s="37">
        <v>55</v>
      </c>
      <c r="B57" s="1">
        <f ca="1" t="shared" si="0"/>
        <v>0.706464120535478</v>
      </c>
      <c r="C57" s="34"/>
      <c r="D57" s="35"/>
      <c r="E57" s="35"/>
      <c r="F57" s="34"/>
      <c r="G57" s="34"/>
      <c r="H57" s="1"/>
      <c r="I57" s="73"/>
      <c r="J57" s="74"/>
      <c r="K57" s="73"/>
      <c r="L57" s="75"/>
    </row>
    <row r="58" spans="1:12" ht="12.75">
      <c r="A58" s="37">
        <v>56</v>
      </c>
      <c r="B58" s="1">
        <f ca="1" t="shared" si="0"/>
        <v>0.9850133519456872</v>
      </c>
      <c r="C58" s="34"/>
      <c r="D58" s="35"/>
      <c r="E58" s="35"/>
      <c r="F58" s="34"/>
      <c r="G58" s="34"/>
      <c r="H58" s="1"/>
      <c r="I58" s="73"/>
      <c r="J58" s="74"/>
      <c r="K58" s="73"/>
      <c r="L58" s="75"/>
    </row>
    <row r="59" spans="1:12" ht="12.75">
      <c r="A59" s="37">
        <v>57</v>
      </c>
      <c r="B59" s="1">
        <f ca="1" t="shared" si="0"/>
        <v>0.7968139496049516</v>
      </c>
      <c r="C59" s="34"/>
      <c r="D59" s="35"/>
      <c r="E59" s="35"/>
      <c r="F59" s="34"/>
      <c r="G59" s="34"/>
      <c r="H59" s="1"/>
      <c r="I59" s="73"/>
      <c r="J59" s="74"/>
      <c r="K59" s="73"/>
      <c r="L59" s="75"/>
    </row>
    <row r="60" spans="1:12" ht="12.75">
      <c r="A60" s="37">
        <v>58</v>
      </c>
      <c r="B60" s="1">
        <f ca="1" t="shared" si="0"/>
        <v>0.26018586375848063</v>
      </c>
      <c r="C60" s="34"/>
      <c r="D60" s="35"/>
      <c r="E60" s="35"/>
      <c r="F60" s="34"/>
      <c r="G60" s="34"/>
      <c r="H60" s="1"/>
      <c r="I60" s="73"/>
      <c r="J60" s="74"/>
      <c r="K60" s="73"/>
      <c r="L60" s="75"/>
    </row>
    <row r="61" spans="1:12" ht="12.75">
      <c r="A61" s="37">
        <v>59</v>
      </c>
      <c r="B61" s="1">
        <f ca="1" t="shared" si="0"/>
        <v>0.19850071331660502</v>
      </c>
      <c r="C61" s="34"/>
      <c r="D61" s="35"/>
      <c r="E61" s="35"/>
      <c r="F61" s="34"/>
      <c r="G61" s="34"/>
      <c r="H61" s="1"/>
      <c r="I61" s="73"/>
      <c r="J61" s="74"/>
      <c r="K61" s="73"/>
      <c r="L61" s="75"/>
    </row>
    <row r="62" spans="1:12" ht="12.75">
      <c r="A62" s="37">
        <v>60</v>
      </c>
      <c r="B62" s="1">
        <f ca="1" t="shared" si="0"/>
        <v>0.556709249967696</v>
      </c>
      <c r="C62" s="34"/>
      <c r="D62" s="35"/>
      <c r="E62" s="35"/>
      <c r="F62" s="34"/>
      <c r="G62" s="34"/>
      <c r="H62" s="1"/>
      <c r="I62" s="73"/>
      <c r="J62" s="74"/>
      <c r="K62" s="73"/>
      <c r="L62" s="75"/>
    </row>
    <row r="63" spans="1:12" ht="12.75">
      <c r="A63" s="37">
        <v>61</v>
      </c>
      <c r="B63" s="1">
        <f ca="1" t="shared" si="0"/>
        <v>0.3071736939352432</v>
      </c>
      <c r="C63" s="34"/>
      <c r="D63" s="35"/>
      <c r="E63" s="35"/>
      <c r="F63" s="34"/>
      <c r="G63" s="34"/>
      <c r="H63" s="1"/>
      <c r="I63" s="73"/>
      <c r="J63" s="74"/>
      <c r="K63" s="73"/>
      <c r="L63" s="75"/>
    </row>
    <row r="64" spans="1:12" ht="12.75">
      <c r="A64" s="37">
        <v>62</v>
      </c>
      <c r="B64" s="1">
        <f ca="1" t="shared" si="0"/>
        <v>0.48684448088679666</v>
      </c>
      <c r="C64" s="34"/>
      <c r="D64" s="35"/>
      <c r="E64" s="35"/>
      <c r="F64" s="34"/>
      <c r="G64" s="34"/>
      <c r="H64" s="1"/>
      <c r="I64" s="73"/>
      <c r="J64" s="74"/>
      <c r="K64" s="73"/>
      <c r="L64" s="75"/>
    </row>
    <row r="65" spans="1:12" ht="12.75">
      <c r="A65" s="37">
        <v>63</v>
      </c>
      <c r="B65" s="1">
        <f ca="1" t="shared" si="0"/>
        <v>0.899654093530609</v>
      </c>
      <c r="C65" s="34"/>
      <c r="D65" s="35"/>
      <c r="E65" s="35"/>
      <c r="F65" s="34"/>
      <c r="G65" s="34"/>
      <c r="H65" s="1"/>
      <c r="I65" s="73"/>
      <c r="J65" s="74"/>
      <c r="K65" s="73"/>
      <c r="L65" s="75"/>
    </row>
    <row r="66" spans="1:12" ht="12.75">
      <c r="A66" s="37">
        <v>64</v>
      </c>
      <c r="B66" s="1">
        <f ca="1" t="shared" si="0"/>
        <v>0.220228754416117</v>
      </c>
      <c r="C66" s="34"/>
      <c r="D66" s="35"/>
      <c r="E66" s="35"/>
      <c r="F66" s="34"/>
      <c r="G66" s="34"/>
      <c r="H66" s="1"/>
      <c r="I66" s="73"/>
      <c r="J66" s="74"/>
      <c r="K66" s="73"/>
      <c r="L66" s="75"/>
    </row>
    <row r="67" spans="1:12" ht="12.75">
      <c r="A67" s="37">
        <v>65</v>
      </c>
      <c r="B67" s="1">
        <f aca="true" ca="1" t="shared" si="1" ref="B67:B130">RAND()</f>
        <v>0.42693306862557723</v>
      </c>
      <c r="C67" s="34"/>
      <c r="D67" s="35"/>
      <c r="E67" s="35"/>
      <c r="F67" s="34"/>
      <c r="G67" s="34"/>
      <c r="H67" s="1"/>
      <c r="I67" s="73"/>
      <c r="J67" s="74"/>
      <c r="K67" s="73"/>
      <c r="L67" s="75"/>
    </row>
    <row r="68" spans="1:12" ht="12.75">
      <c r="A68" s="37">
        <v>66</v>
      </c>
      <c r="B68" s="1">
        <f ca="1" t="shared" si="1"/>
        <v>0.837024960180178</v>
      </c>
      <c r="C68" s="34"/>
      <c r="D68" s="35"/>
      <c r="E68" s="35"/>
      <c r="F68" s="34"/>
      <c r="G68" s="34"/>
      <c r="H68" s="1"/>
      <c r="I68" s="73"/>
      <c r="J68" s="74"/>
      <c r="K68" s="73"/>
      <c r="L68" s="75"/>
    </row>
    <row r="69" spans="1:12" ht="12.75">
      <c r="A69" s="37">
        <v>67</v>
      </c>
      <c r="B69" s="1">
        <f ca="1" t="shared" si="1"/>
        <v>0.9548487364938902</v>
      </c>
      <c r="C69" s="34"/>
      <c r="D69" s="35"/>
      <c r="E69" s="35"/>
      <c r="F69" s="34"/>
      <c r="G69" s="34"/>
      <c r="H69" s="1"/>
      <c r="I69" s="73"/>
      <c r="J69" s="74"/>
      <c r="K69" s="73"/>
      <c r="L69" s="75"/>
    </row>
    <row r="70" spans="1:12" ht="12.75">
      <c r="A70" s="37">
        <v>68</v>
      </c>
      <c r="B70" s="1">
        <f ca="1" t="shared" si="1"/>
        <v>0.23269633031980952</v>
      </c>
      <c r="C70" s="34"/>
      <c r="D70" s="35"/>
      <c r="E70" s="35"/>
      <c r="F70" s="34"/>
      <c r="G70" s="34"/>
      <c r="H70" s="1"/>
      <c r="I70" s="73"/>
      <c r="J70" s="74"/>
      <c r="K70" s="73"/>
      <c r="L70" s="75"/>
    </row>
    <row r="71" spans="1:12" ht="12.75">
      <c r="A71" s="37">
        <v>69</v>
      </c>
      <c r="B71" s="1">
        <f ca="1" t="shared" si="1"/>
        <v>0.11106876543729349</v>
      </c>
      <c r="C71" s="34"/>
      <c r="D71" s="35"/>
      <c r="E71" s="35"/>
      <c r="F71" s="34"/>
      <c r="G71" s="34"/>
      <c r="H71" s="1"/>
      <c r="I71" s="73"/>
      <c r="J71" s="74"/>
      <c r="K71" s="73"/>
      <c r="L71" s="75"/>
    </row>
    <row r="72" spans="1:12" ht="12.75">
      <c r="A72" s="37">
        <v>70</v>
      </c>
      <c r="B72" s="1">
        <f ca="1" t="shared" si="1"/>
        <v>0.9124863411375597</v>
      </c>
      <c r="C72" s="34"/>
      <c r="D72" s="35"/>
      <c r="E72" s="35"/>
      <c r="F72" s="34"/>
      <c r="G72" s="34"/>
      <c r="H72" s="1"/>
      <c r="I72" s="73"/>
      <c r="J72" s="74"/>
      <c r="K72" s="73"/>
      <c r="L72" s="75"/>
    </row>
    <row r="73" spans="1:12" ht="12.75">
      <c r="A73" s="37">
        <v>71</v>
      </c>
      <c r="B73" s="1">
        <f ca="1" t="shared" si="1"/>
        <v>0.5087004599115457</v>
      </c>
      <c r="C73" s="34"/>
      <c r="D73" s="35"/>
      <c r="E73" s="35"/>
      <c r="F73" s="34"/>
      <c r="G73" s="34"/>
      <c r="H73" s="1"/>
      <c r="I73" s="73"/>
      <c r="J73" s="74"/>
      <c r="K73" s="73"/>
      <c r="L73" s="75"/>
    </row>
    <row r="74" spans="1:12" ht="12.75">
      <c r="A74" s="37">
        <v>72</v>
      </c>
      <c r="B74" s="1">
        <f ca="1" t="shared" si="1"/>
        <v>0.9569203076704862</v>
      </c>
      <c r="C74" s="34"/>
      <c r="D74" s="35"/>
      <c r="E74" s="35"/>
      <c r="F74" s="34"/>
      <c r="G74" s="34"/>
      <c r="H74" s="1"/>
      <c r="I74" s="73"/>
      <c r="J74" s="74"/>
      <c r="K74" s="73"/>
      <c r="L74" s="75"/>
    </row>
    <row r="75" spans="1:12" ht="12.75">
      <c r="A75" s="37">
        <v>73</v>
      </c>
      <c r="B75" s="1">
        <f ca="1" t="shared" si="1"/>
        <v>0.16280650686751974</v>
      </c>
      <c r="C75" s="34"/>
      <c r="D75" s="35"/>
      <c r="E75" s="35"/>
      <c r="F75" s="34"/>
      <c r="G75" s="34"/>
      <c r="H75" s="1"/>
      <c r="I75" s="73"/>
      <c r="J75" s="74"/>
      <c r="K75" s="73"/>
      <c r="L75" s="75"/>
    </row>
    <row r="76" spans="1:12" ht="12.75">
      <c r="A76" s="37">
        <v>74</v>
      </c>
      <c r="B76" s="1">
        <f ca="1" t="shared" si="1"/>
        <v>0.34348999147929216</v>
      </c>
      <c r="C76" s="34"/>
      <c r="D76" s="35"/>
      <c r="E76" s="35"/>
      <c r="F76" s="34"/>
      <c r="G76" s="34"/>
      <c r="H76" s="1"/>
      <c r="I76" s="73"/>
      <c r="J76" s="74"/>
      <c r="K76" s="73"/>
      <c r="L76" s="75"/>
    </row>
    <row r="77" spans="1:12" ht="12.75">
      <c r="A77" s="37">
        <v>75</v>
      </c>
      <c r="B77" s="1">
        <f ca="1" t="shared" si="1"/>
        <v>0.7233983656265668</v>
      </c>
      <c r="C77" s="34"/>
      <c r="D77" s="35"/>
      <c r="E77" s="35"/>
      <c r="F77" s="34"/>
      <c r="G77" s="34"/>
      <c r="H77" s="1"/>
      <c r="I77" s="73"/>
      <c r="J77" s="74"/>
      <c r="K77" s="73"/>
      <c r="L77" s="75"/>
    </row>
    <row r="78" spans="1:12" ht="12.75">
      <c r="A78" s="37">
        <v>76</v>
      </c>
      <c r="B78" s="1">
        <f ca="1" t="shared" si="1"/>
        <v>0.09269498642889307</v>
      </c>
      <c r="C78" s="34"/>
      <c r="D78" s="35"/>
      <c r="E78" s="35"/>
      <c r="F78" s="34"/>
      <c r="G78" s="34"/>
      <c r="H78" s="1"/>
      <c r="I78" s="73"/>
      <c r="J78" s="74"/>
      <c r="K78" s="73"/>
      <c r="L78" s="75"/>
    </row>
    <row r="79" spans="1:12" ht="12.75">
      <c r="A79" s="37">
        <v>77</v>
      </c>
      <c r="B79" s="1">
        <f ca="1" t="shared" si="1"/>
        <v>0.9484068868646436</v>
      </c>
      <c r="C79" s="34"/>
      <c r="D79" s="35"/>
      <c r="E79" s="35"/>
      <c r="F79" s="34"/>
      <c r="G79" s="34"/>
      <c r="H79" s="1"/>
      <c r="I79" s="73"/>
      <c r="J79" s="74"/>
      <c r="K79" s="73"/>
      <c r="L79" s="75"/>
    </row>
    <row r="80" spans="1:12" ht="12.75">
      <c r="A80" s="37">
        <v>78</v>
      </c>
      <c r="B80" s="1">
        <f ca="1" t="shared" si="1"/>
        <v>0.8082255236393565</v>
      </c>
      <c r="C80" s="34"/>
      <c r="D80" s="35"/>
      <c r="E80" s="35"/>
      <c r="F80" s="34"/>
      <c r="G80" s="34"/>
      <c r="H80" s="1"/>
      <c r="I80" s="73"/>
      <c r="J80" s="74"/>
      <c r="K80" s="73"/>
      <c r="L80" s="75"/>
    </row>
    <row r="81" spans="1:12" ht="12.75">
      <c r="A81" s="37">
        <v>79</v>
      </c>
      <c r="B81" s="1">
        <f ca="1" t="shared" si="1"/>
        <v>0.7059225423823565</v>
      </c>
      <c r="C81" s="34"/>
      <c r="D81" s="35"/>
      <c r="E81" s="35"/>
      <c r="F81" s="34"/>
      <c r="G81" s="34"/>
      <c r="H81" s="1"/>
      <c r="I81" s="73"/>
      <c r="J81" s="74"/>
      <c r="K81" s="73"/>
      <c r="L81" s="75"/>
    </row>
    <row r="82" spans="1:12" ht="12.75">
      <c r="A82" s="37">
        <v>80</v>
      </c>
      <c r="B82" s="1">
        <f ca="1" t="shared" si="1"/>
        <v>0.45978201913287364</v>
      </c>
      <c r="C82" s="34"/>
      <c r="D82" s="35"/>
      <c r="E82" s="35"/>
      <c r="F82" s="34"/>
      <c r="G82" s="34"/>
      <c r="H82" s="1"/>
      <c r="I82" s="73"/>
      <c r="J82" s="74"/>
      <c r="K82" s="73"/>
      <c r="L82" s="75"/>
    </row>
    <row r="83" spans="1:12" ht="12.75">
      <c r="A83" s="37">
        <v>81</v>
      </c>
      <c r="B83" s="1">
        <f ca="1" t="shared" si="1"/>
        <v>0.3444432330559768</v>
      </c>
      <c r="C83" s="34"/>
      <c r="D83" s="35"/>
      <c r="E83" s="35"/>
      <c r="F83" s="34"/>
      <c r="G83" s="34"/>
      <c r="H83" s="1"/>
      <c r="I83" s="73"/>
      <c r="J83" s="74"/>
      <c r="K83" s="73"/>
      <c r="L83" s="75"/>
    </row>
    <row r="84" spans="1:12" ht="12.75">
      <c r="A84" s="37">
        <v>82</v>
      </c>
      <c r="B84" s="1">
        <f ca="1" t="shared" si="1"/>
        <v>0.9667550136767709</v>
      </c>
      <c r="C84" s="34"/>
      <c r="D84" s="35"/>
      <c r="E84" s="35"/>
      <c r="F84" s="34"/>
      <c r="G84" s="34"/>
      <c r="H84" s="1"/>
      <c r="I84" s="73"/>
      <c r="J84" s="74"/>
      <c r="K84" s="73"/>
      <c r="L84" s="75"/>
    </row>
    <row r="85" spans="1:12" ht="12.75">
      <c r="A85" s="37">
        <v>83</v>
      </c>
      <c r="B85" s="1">
        <f ca="1" t="shared" si="1"/>
        <v>0.6864386023077258</v>
      </c>
      <c r="C85" s="34"/>
      <c r="D85" s="35"/>
      <c r="E85" s="35"/>
      <c r="F85" s="34"/>
      <c r="G85" s="34"/>
      <c r="H85" s="1"/>
      <c r="I85" s="73"/>
      <c r="J85" s="74"/>
      <c r="K85" s="73"/>
      <c r="L85" s="75"/>
    </row>
    <row r="86" spans="1:12" ht="12.75">
      <c r="A86" s="37">
        <v>84</v>
      </c>
      <c r="B86" s="1">
        <f ca="1" t="shared" si="1"/>
        <v>0.7870147826489093</v>
      </c>
      <c r="C86" s="34"/>
      <c r="D86" s="35"/>
      <c r="E86" s="35"/>
      <c r="F86" s="34"/>
      <c r="G86" s="34"/>
      <c r="H86" s="1"/>
      <c r="I86" s="73"/>
      <c r="J86" s="74"/>
      <c r="K86" s="73"/>
      <c r="L86" s="75"/>
    </row>
    <row r="87" spans="1:12" ht="12.75">
      <c r="A87" s="37">
        <v>85</v>
      </c>
      <c r="B87" s="1">
        <f ca="1" t="shared" si="1"/>
        <v>0.6103203104473409</v>
      </c>
      <c r="C87" s="34"/>
      <c r="D87" s="35"/>
      <c r="E87" s="35"/>
      <c r="F87" s="34"/>
      <c r="G87" s="34"/>
      <c r="H87" s="1"/>
      <c r="I87" s="73"/>
      <c r="J87" s="74"/>
      <c r="K87" s="73"/>
      <c r="L87" s="75"/>
    </row>
    <row r="88" spans="1:12" ht="12.75">
      <c r="A88" s="37">
        <v>86</v>
      </c>
      <c r="B88" s="1">
        <f ca="1" t="shared" si="1"/>
        <v>0.3266038449098174</v>
      </c>
      <c r="C88" s="34"/>
      <c r="D88" s="35"/>
      <c r="E88" s="35"/>
      <c r="F88" s="34"/>
      <c r="G88" s="34"/>
      <c r="H88" s="1"/>
      <c r="I88" s="73"/>
      <c r="J88" s="74"/>
      <c r="K88" s="73"/>
      <c r="L88" s="75"/>
    </row>
    <row r="89" spans="1:12" ht="12.75">
      <c r="A89" s="37">
        <v>87</v>
      </c>
      <c r="B89" s="1">
        <f ca="1" t="shared" si="1"/>
        <v>0.3602651395183327</v>
      </c>
      <c r="C89" s="34"/>
      <c r="D89" s="35"/>
      <c r="E89" s="35"/>
      <c r="F89" s="34"/>
      <c r="G89" s="34"/>
      <c r="H89" s="1"/>
      <c r="I89" s="73"/>
      <c r="J89" s="74"/>
      <c r="K89" s="73"/>
      <c r="L89" s="75"/>
    </row>
    <row r="90" spans="1:12" ht="12.75">
      <c r="A90" s="37">
        <v>88</v>
      </c>
      <c r="B90" s="1">
        <f ca="1" t="shared" si="1"/>
        <v>0.9611359003983111</v>
      </c>
      <c r="C90" s="34"/>
      <c r="D90" s="35"/>
      <c r="E90" s="35"/>
      <c r="F90" s="34"/>
      <c r="G90" s="34"/>
      <c r="H90" s="1"/>
      <c r="I90" s="73"/>
      <c r="J90" s="74"/>
      <c r="K90" s="73"/>
      <c r="L90" s="75"/>
    </row>
    <row r="91" spans="1:12" ht="12.75">
      <c r="A91" s="37">
        <v>89</v>
      </c>
      <c r="B91" s="1">
        <f ca="1" t="shared" si="1"/>
        <v>0.7895633069386996</v>
      </c>
      <c r="C91" s="34"/>
      <c r="D91" s="35"/>
      <c r="E91" s="35"/>
      <c r="F91" s="34"/>
      <c r="G91" s="34"/>
      <c r="H91" s="1"/>
      <c r="I91" s="73"/>
      <c r="J91" s="74"/>
      <c r="K91" s="73"/>
      <c r="L91" s="75"/>
    </row>
    <row r="92" spans="1:12" ht="12.75">
      <c r="A92" s="37">
        <v>90</v>
      </c>
      <c r="B92" s="1">
        <f ca="1" t="shared" si="1"/>
        <v>0.824125338246243</v>
      </c>
      <c r="C92" s="34"/>
      <c r="D92" s="35"/>
      <c r="E92" s="35"/>
      <c r="F92" s="34"/>
      <c r="G92" s="34"/>
      <c r="H92" s="1"/>
      <c r="I92" s="73"/>
      <c r="J92" s="74"/>
      <c r="K92" s="73"/>
      <c r="L92" s="75"/>
    </row>
    <row r="93" spans="1:12" ht="12.75">
      <c r="A93" s="37">
        <v>91</v>
      </c>
      <c r="B93" s="1">
        <f ca="1" t="shared" si="1"/>
        <v>0.6672300941386589</v>
      </c>
      <c r="C93" s="34"/>
      <c r="D93" s="35"/>
      <c r="E93" s="35"/>
      <c r="F93" s="34"/>
      <c r="G93" s="34"/>
      <c r="H93" s="1"/>
      <c r="I93" s="73"/>
      <c r="J93" s="74"/>
      <c r="K93" s="73"/>
      <c r="L93" s="75"/>
    </row>
    <row r="94" spans="1:12" ht="12.75">
      <c r="A94" s="37">
        <v>92</v>
      </c>
      <c r="B94" s="1">
        <f ca="1" t="shared" si="1"/>
        <v>0.7117575490363652</v>
      </c>
      <c r="C94" s="34"/>
      <c r="D94" s="35"/>
      <c r="E94" s="35"/>
      <c r="F94" s="34"/>
      <c r="G94" s="34"/>
      <c r="H94" s="1"/>
      <c r="I94" s="73"/>
      <c r="J94" s="74"/>
      <c r="K94" s="73"/>
      <c r="L94" s="75"/>
    </row>
    <row r="95" spans="1:12" ht="12.75">
      <c r="A95" s="37">
        <v>93</v>
      </c>
      <c r="B95" s="1">
        <f ca="1" t="shared" si="1"/>
        <v>0.9680959371728313</v>
      </c>
      <c r="C95" s="34"/>
      <c r="D95" s="35"/>
      <c r="E95" s="35"/>
      <c r="F95" s="34"/>
      <c r="G95" s="34"/>
      <c r="H95" s="1"/>
      <c r="I95" s="73"/>
      <c r="J95" s="74"/>
      <c r="K95" s="73"/>
      <c r="L95" s="75"/>
    </row>
    <row r="96" spans="1:12" ht="12.75">
      <c r="A96" s="37">
        <v>94</v>
      </c>
      <c r="B96" s="1">
        <f ca="1" t="shared" si="1"/>
        <v>0.3512468389210115</v>
      </c>
      <c r="C96" s="34"/>
      <c r="D96" s="35"/>
      <c r="E96" s="35"/>
      <c r="F96" s="34"/>
      <c r="G96" s="34"/>
      <c r="H96" s="1"/>
      <c r="I96" s="73"/>
      <c r="J96" s="74"/>
      <c r="K96" s="73"/>
      <c r="L96" s="75"/>
    </row>
    <row r="97" spans="1:12" ht="12.75">
      <c r="A97" s="37">
        <v>95</v>
      </c>
      <c r="B97" s="1">
        <f ca="1" t="shared" si="1"/>
        <v>0.2949658610203538</v>
      </c>
      <c r="C97" s="34"/>
      <c r="D97" s="35"/>
      <c r="E97" s="35"/>
      <c r="F97" s="34"/>
      <c r="G97" s="34"/>
      <c r="H97" s="1"/>
      <c r="I97" s="73"/>
      <c r="J97" s="74"/>
      <c r="K97" s="73"/>
      <c r="L97" s="75"/>
    </row>
    <row r="98" spans="1:12" ht="12.75">
      <c r="A98" s="37">
        <v>96</v>
      </c>
      <c r="B98" s="1">
        <f ca="1" t="shared" si="1"/>
        <v>0.2877248257751397</v>
      </c>
      <c r="C98" s="34"/>
      <c r="D98" s="35"/>
      <c r="E98" s="35"/>
      <c r="F98" s="34"/>
      <c r="G98" s="34"/>
      <c r="H98" s="1"/>
      <c r="I98" s="73"/>
      <c r="J98" s="74"/>
      <c r="K98" s="73"/>
      <c r="L98" s="75"/>
    </row>
    <row r="99" spans="1:12" ht="12.75">
      <c r="A99" s="37">
        <v>97</v>
      </c>
      <c r="B99" s="1">
        <f ca="1" t="shared" si="1"/>
        <v>0.5564237239042411</v>
      </c>
      <c r="C99" s="34"/>
      <c r="D99" s="35"/>
      <c r="E99" s="35"/>
      <c r="F99" s="34"/>
      <c r="G99" s="34"/>
      <c r="H99" s="1"/>
      <c r="I99" s="73"/>
      <c r="J99" s="74"/>
      <c r="K99" s="73"/>
      <c r="L99" s="75"/>
    </row>
    <row r="100" spans="1:12" ht="12.75">
      <c r="A100" s="37">
        <v>98</v>
      </c>
      <c r="B100" s="1">
        <f ca="1" t="shared" si="1"/>
        <v>0.15426119199662391</v>
      </c>
      <c r="C100" s="34"/>
      <c r="D100" s="35"/>
      <c r="E100" s="35"/>
      <c r="F100" s="34"/>
      <c r="G100" s="34"/>
      <c r="H100" s="1"/>
      <c r="I100" s="73"/>
      <c r="J100" s="74"/>
      <c r="K100" s="73"/>
      <c r="L100" s="75"/>
    </row>
    <row r="101" spans="1:12" ht="12.75">
      <c r="A101" s="37">
        <v>99</v>
      </c>
      <c r="B101" s="1">
        <f ca="1" t="shared" si="1"/>
        <v>0.34483496016686566</v>
      </c>
      <c r="C101" s="34"/>
      <c r="D101" s="35"/>
      <c r="E101" s="35"/>
      <c r="F101" s="34"/>
      <c r="G101" s="34"/>
      <c r="H101" s="1"/>
      <c r="I101" s="73"/>
      <c r="J101" s="74"/>
      <c r="K101" s="73"/>
      <c r="L101" s="75"/>
    </row>
    <row r="102" spans="1:12" ht="12.75">
      <c r="A102" s="37">
        <v>100</v>
      </c>
      <c r="B102" s="1">
        <f ca="1" t="shared" si="1"/>
        <v>0.5779353275545898</v>
      </c>
      <c r="C102" s="34"/>
      <c r="D102" s="35"/>
      <c r="E102" s="35"/>
      <c r="F102" s="34"/>
      <c r="G102" s="34"/>
      <c r="H102" s="1"/>
      <c r="I102" s="73"/>
      <c r="J102" s="74"/>
      <c r="K102" s="73"/>
      <c r="L102" s="75"/>
    </row>
    <row r="103" spans="1:12" ht="12.75">
      <c r="A103" s="37">
        <v>101</v>
      </c>
      <c r="B103" s="1">
        <f ca="1" t="shared" si="1"/>
        <v>0.05458044250397376</v>
      </c>
      <c r="C103" s="34"/>
      <c r="D103" s="35"/>
      <c r="E103" s="35"/>
      <c r="F103" s="34"/>
      <c r="G103" s="34"/>
      <c r="H103" s="1"/>
      <c r="I103" s="73"/>
      <c r="J103" s="74"/>
      <c r="K103" s="73"/>
      <c r="L103" s="75"/>
    </row>
    <row r="104" spans="1:12" ht="12.75">
      <c r="A104" s="37">
        <v>102</v>
      </c>
      <c r="B104" s="1">
        <f ca="1" t="shared" si="1"/>
        <v>0.6184105006783946</v>
      </c>
      <c r="C104" s="34"/>
      <c r="D104" s="35"/>
      <c r="E104" s="35"/>
      <c r="F104" s="34"/>
      <c r="G104" s="34"/>
      <c r="H104" s="1"/>
      <c r="I104" s="73"/>
      <c r="J104" s="74"/>
      <c r="K104" s="73"/>
      <c r="L104" s="75"/>
    </row>
    <row r="105" spans="1:12" ht="12.75">
      <c r="A105" s="37">
        <v>103</v>
      </c>
      <c r="B105" s="1">
        <f ca="1" t="shared" si="1"/>
        <v>0.4475150292353649</v>
      </c>
      <c r="C105" s="34"/>
      <c r="D105" s="35"/>
      <c r="E105" s="35"/>
      <c r="F105" s="34"/>
      <c r="G105" s="34"/>
      <c r="H105" s="1"/>
      <c r="I105" s="73"/>
      <c r="J105" s="74"/>
      <c r="K105" s="73"/>
      <c r="L105" s="75"/>
    </row>
    <row r="106" spans="1:12" ht="12.75">
      <c r="A106" s="37">
        <v>104</v>
      </c>
      <c r="B106" s="1">
        <f ca="1" t="shared" si="1"/>
        <v>0.08977661365233303</v>
      </c>
      <c r="C106" s="34"/>
      <c r="D106" s="35"/>
      <c r="E106" s="35"/>
      <c r="F106" s="34"/>
      <c r="G106" s="34"/>
      <c r="H106" s="1"/>
      <c r="I106" s="73"/>
      <c r="J106" s="74"/>
      <c r="K106" s="73"/>
      <c r="L106" s="75"/>
    </row>
    <row r="107" spans="1:12" ht="12.75">
      <c r="A107" s="37">
        <v>105</v>
      </c>
      <c r="B107" s="1">
        <f ca="1" t="shared" si="1"/>
        <v>0.10972435734465402</v>
      </c>
      <c r="C107" s="34"/>
      <c r="D107" s="35"/>
      <c r="E107" s="35"/>
      <c r="F107" s="34"/>
      <c r="G107" s="34"/>
      <c r="H107" s="1"/>
      <c r="I107" s="73"/>
      <c r="J107" s="74"/>
      <c r="K107" s="73"/>
      <c r="L107" s="75"/>
    </row>
    <row r="108" spans="1:12" ht="12.75">
      <c r="A108" s="37">
        <v>106</v>
      </c>
      <c r="B108" s="1">
        <f ca="1" t="shared" si="1"/>
        <v>0.3625362851881935</v>
      </c>
      <c r="C108" s="34"/>
      <c r="D108" s="35"/>
      <c r="E108" s="35"/>
      <c r="F108" s="34"/>
      <c r="G108" s="34"/>
      <c r="H108" s="1"/>
      <c r="I108" s="73"/>
      <c r="J108" s="74"/>
      <c r="K108" s="73"/>
      <c r="L108" s="75"/>
    </row>
    <row r="109" spans="1:12" ht="12.75">
      <c r="A109" s="37">
        <v>107</v>
      </c>
      <c r="B109" s="1">
        <f ca="1" t="shared" si="1"/>
        <v>0.4859497511323534</v>
      </c>
      <c r="C109" s="34"/>
      <c r="D109" s="35"/>
      <c r="E109" s="35"/>
      <c r="F109" s="34"/>
      <c r="G109" s="34"/>
      <c r="H109" s="1"/>
      <c r="I109" s="73"/>
      <c r="J109" s="74"/>
      <c r="K109" s="73"/>
      <c r="L109" s="75"/>
    </row>
    <row r="110" spans="1:12" ht="12.75">
      <c r="A110" s="37">
        <v>108</v>
      </c>
      <c r="B110" s="1">
        <f ca="1" t="shared" si="1"/>
        <v>0.3371701890296681</v>
      </c>
      <c r="C110" s="34"/>
      <c r="D110" s="35"/>
      <c r="E110" s="35"/>
      <c r="F110" s="34"/>
      <c r="G110" s="34"/>
      <c r="H110" s="1"/>
      <c r="I110" s="73"/>
      <c r="J110" s="74"/>
      <c r="K110" s="73"/>
      <c r="L110" s="75"/>
    </row>
    <row r="111" spans="1:12" ht="12.75">
      <c r="A111" s="37">
        <v>109</v>
      </c>
      <c r="B111" s="1">
        <f ca="1" t="shared" si="1"/>
        <v>0.8659857465045064</v>
      </c>
      <c r="C111" s="34"/>
      <c r="D111" s="35"/>
      <c r="E111" s="35"/>
      <c r="F111" s="34"/>
      <c r="G111" s="34"/>
      <c r="H111" s="1"/>
      <c r="I111" s="73"/>
      <c r="J111" s="74"/>
      <c r="K111" s="73"/>
      <c r="L111" s="75"/>
    </row>
    <row r="112" spans="1:12" ht="12.75">
      <c r="A112" s="37">
        <v>110</v>
      </c>
      <c r="B112" s="1">
        <f ca="1" t="shared" si="1"/>
        <v>0.7629659602218721</v>
      </c>
      <c r="C112" s="34"/>
      <c r="D112" s="35"/>
      <c r="E112" s="35"/>
      <c r="F112" s="34"/>
      <c r="G112" s="34"/>
      <c r="H112" s="1"/>
      <c r="I112" s="73"/>
      <c r="J112" s="74"/>
      <c r="K112" s="73"/>
      <c r="L112" s="75"/>
    </row>
    <row r="113" spans="1:12" ht="12.75">
      <c r="A113" s="37">
        <v>111</v>
      </c>
      <c r="B113" s="1">
        <f ca="1" t="shared" si="1"/>
        <v>0.03042247630543482</v>
      </c>
      <c r="C113" s="34"/>
      <c r="D113" s="35"/>
      <c r="E113" s="35"/>
      <c r="F113" s="34"/>
      <c r="G113" s="34"/>
      <c r="H113" s="1"/>
      <c r="I113" s="73"/>
      <c r="J113" s="74"/>
      <c r="K113" s="73"/>
      <c r="L113" s="75"/>
    </row>
    <row r="114" spans="1:12" ht="12.75">
      <c r="A114" s="37">
        <v>112</v>
      </c>
      <c r="B114" s="1">
        <f ca="1" t="shared" si="1"/>
        <v>0.11628910552268401</v>
      </c>
      <c r="C114" s="34"/>
      <c r="D114" s="35"/>
      <c r="E114" s="35"/>
      <c r="F114" s="34"/>
      <c r="G114" s="34"/>
      <c r="H114" s="1"/>
      <c r="I114" s="73"/>
      <c r="J114" s="74"/>
      <c r="K114" s="73"/>
      <c r="L114" s="75"/>
    </row>
    <row r="115" spans="1:12" ht="12.75">
      <c r="A115" s="37">
        <v>113</v>
      </c>
      <c r="B115" s="1">
        <f ca="1" t="shared" si="1"/>
        <v>0.8780955595916575</v>
      </c>
      <c r="C115" s="34"/>
      <c r="D115" s="35"/>
      <c r="E115" s="35"/>
      <c r="F115" s="34"/>
      <c r="G115" s="34"/>
      <c r="H115" s="1"/>
      <c r="I115" s="73"/>
      <c r="J115" s="74"/>
      <c r="K115" s="73"/>
      <c r="L115" s="75"/>
    </row>
    <row r="116" spans="1:12" ht="12.75">
      <c r="A116" s="37">
        <v>114</v>
      </c>
      <c r="B116" s="1">
        <f ca="1" t="shared" si="1"/>
        <v>0.8380784929933016</v>
      </c>
      <c r="C116" s="34"/>
      <c r="D116" s="35"/>
      <c r="E116" s="35"/>
      <c r="F116" s="34"/>
      <c r="G116" s="34"/>
      <c r="H116" s="1"/>
      <c r="I116" s="73"/>
      <c r="J116" s="74"/>
      <c r="K116" s="73"/>
      <c r="L116" s="75"/>
    </row>
    <row r="117" spans="1:12" ht="12.75">
      <c r="A117" s="37">
        <v>115</v>
      </c>
      <c r="B117" s="1">
        <f ca="1" t="shared" si="1"/>
        <v>0.3383718284859327</v>
      </c>
      <c r="C117" s="34"/>
      <c r="D117" s="35"/>
      <c r="E117" s="35"/>
      <c r="F117" s="34"/>
      <c r="G117" s="34"/>
      <c r="H117" s="1"/>
      <c r="I117" s="73"/>
      <c r="J117" s="74"/>
      <c r="K117" s="73"/>
      <c r="L117" s="75"/>
    </row>
    <row r="118" spans="1:12" ht="12.75">
      <c r="A118" s="37">
        <v>116</v>
      </c>
      <c r="B118" s="1">
        <f ca="1" t="shared" si="1"/>
        <v>0.017648194197018796</v>
      </c>
      <c r="C118" s="34"/>
      <c r="D118" s="35"/>
      <c r="E118" s="35"/>
      <c r="F118" s="34"/>
      <c r="G118" s="34"/>
      <c r="H118" s="1"/>
      <c r="I118" s="73"/>
      <c r="J118" s="74"/>
      <c r="K118" s="73"/>
      <c r="L118" s="75"/>
    </row>
    <row r="119" spans="1:12" ht="12.75">
      <c r="A119" s="37">
        <v>117</v>
      </c>
      <c r="B119" s="1">
        <f ca="1" t="shared" si="1"/>
        <v>0.094520202084448</v>
      </c>
      <c r="C119" s="34"/>
      <c r="D119" s="35"/>
      <c r="E119" s="35"/>
      <c r="F119" s="34"/>
      <c r="G119" s="34"/>
      <c r="H119" s="1"/>
      <c r="I119" s="73"/>
      <c r="J119" s="74"/>
      <c r="K119" s="73"/>
      <c r="L119" s="75"/>
    </row>
    <row r="120" spans="1:12" ht="12.75">
      <c r="A120" s="37">
        <v>118</v>
      </c>
      <c r="B120" s="1">
        <f ca="1" t="shared" si="1"/>
        <v>0.2738800177958458</v>
      </c>
      <c r="C120" s="34"/>
      <c r="D120" s="35"/>
      <c r="E120" s="35"/>
      <c r="F120" s="34"/>
      <c r="G120" s="34"/>
      <c r="H120" s="1"/>
      <c r="I120" s="73"/>
      <c r="J120" s="74"/>
      <c r="K120" s="73"/>
      <c r="L120" s="75"/>
    </row>
    <row r="121" spans="1:12" ht="12.75">
      <c r="A121" s="37">
        <v>119</v>
      </c>
      <c r="B121" s="1">
        <f ca="1" t="shared" si="1"/>
        <v>0.5828927907056753</v>
      </c>
      <c r="C121" s="34"/>
      <c r="D121" s="35"/>
      <c r="E121" s="35"/>
      <c r="F121" s="34"/>
      <c r="G121" s="34"/>
      <c r="H121" s="1"/>
      <c r="I121" s="73"/>
      <c r="J121" s="74"/>
      <c r="K121" s="73"/>
      <c r="L121" s="75"/>
    </row>
    <row r="122" spans="1:12" ht="12.75">
      <c r="A122" s="37">
        <v>120</v>
      </c>
      <c r="B122" s="1">
        <f ca="1" t="shared" si="1"/>
        <v>0.6344531413167092</v>
      </c>
      <c r="C122" s="34"/>
      <c r="D122" s="35"/>
      <c r="E122" s="35"/>
      <c r="F122" s="34"/>
      <c r="G122" s="34"/>
      <c r="H122" s="1"/>
      <c r="I122" s="73"/>
      <c r="J122" s="74"/>
      <c r="K122" s="73"/>
      <c r="L122" s="75"/>
    </row>
    <row r="123" spans="1:12" ht="12.75">
      <c r="A123" s="37">
        <v>121</v>
      </c>
      <c r="B123" s="1">
        <f ca="1" t="shared" si="1"/>
        <v>0.5965794377976339</v>
      </c>
      <c r="C123" s="34"/>
      <c r="D123" s="35"/>
      <c r="E123" s="35"/>
      <c r="F123" s="34"/>
      <c r="G123" s="34"/>
      <c r="H123" s="1"/>
      <c r="I123" s="73"/>
      <c r="J123" s="74"/>
      <c r="K123" s="73"/>
      <c r="L123" s="75"/>
    </row>
    <row r="124" spans="1:12" ht="12.75">
      <c r="A124" s="37">
        <v>122</v>
      </c>
      <c r="B124" s="1">
        <f ca="1" t="shared" si="1"/>
        <v>0.743977472077459</v>
      </c>
      <c r="C124" s="34"/>
      <c r="D124" s="35"/>
      <c r="E124" s="35"/>
      <c r="F124" s="34"/>
      <c r="G124" s="34"/>
      <c r="H124" s="1"/>
      <c r="I124" s="73"/>
      <c r="J124" s="74"/>
      <c r="K124" s="73"/>
      <c r="L124" s="75"/>
    </row>
    <row r="125" spans="1:12" ht="12.75">
      <c r="A125" s="37">
        <v>123</v>
      </c>
      <c r="B125" s="1">
        <f ca="1" t="shared" si="1"/>
        <v>0.5606621905147087</v>
      </c>
      <c r="C125" s="34"/>
      <c r="D125" s="35"/>
      <c r="E125" s="35"/>
      <c r="F125" s="34"/>
      <c r="G125" s="34"/>
      <c r="H125" s="1"/>
      <c r="I125" s="73"/>
      <c r="J125" s="74"/>
      <c r="K125" s="73"/>
      <c r="L125" s="75"/>
    </row>
    <row r="126" spans="1:12" ht="12.75">
      <c r="A126" s="37">
        <v>124</v>
      </c>
      <c r="B126" s="1">
        <f ca="1" t="shared" si="1"/>
        <v>0.839850130414697</v>
      </c>
      <c r="C126" s="34"/>
      <c r="D126" s="35"/>
      <c r="E126" s="35"/>
      <c r="F126" s="34"/>
      <c r="G126" s="34"/>
      <c r="H126" s="1"/>
      <c r="I126" s="73"/>
      <c r="J126" s="74"/>
      <c r="K126" s="73"/>
      <c r="L126" s="75"/>
    </row>
    <row r="127" spans="1:12" ht="12.75">
      <c r="A127" s="37">
        <v>125</v>
      </c>
      <c r="B127" s="1">
        <f ca="1" t="shared" si="1"/>
        <v>0.6967306249976339</v>
      </c>
      <c r="C127" s="34"/>
      <c r="D127" s="35"/>
      <c r="E127" s="35"/>
      <c r="F127" s="34"/>
      <c r="G127" s="34"/>
      <c r="H127" s="1"/>
      <c r="I127" s="73"/>
      <c r="J127" s="74"/>
      <c r="K127" s="73"/>
      <c r="L127" s="75"/>
    </row>
    <row r="128" spans="1:12" ht="12.75">
      <c r="A128" s="37">
        <v>126</v>
      </c>
      <c r="B128" s="1">
        <f ca="1" t="shared" si="1"/>
        <v>0.5725103665558109</v>
      </c>
      <c r="C128" s="34"/>
      <c r="D128" s="35"/>
      <c r="E128" s="35"/>
      <c r="F128" s="34"/>
      <c r="G128" s="34"/>
      <c r="H128" s="1"/>
      <c r="I128" s="73"/>
      <c r="J128" s="74"/>
      <c r="K128" s="73"/>
      <c r="L128" s="75"/>
    </row>
    <row r="129" spans="1:12" ht="12.75">
      <c r="A129" s="37">
        <v>127</v>
      </c>
      <c r="B129" s="1">
        <f ca="1" t="shared" si="1"/>
        <v>0.28856961905508616</v>
      </c>
      <c r="C129" s="34"/>
      <c r="D129" s="35"/>
      <c r="E129" s="35"/>
      <c r="F129" s="34"/>
      <c r="G129" s="34"/>
      <c r="H129" s="1"/>
      <c r="I129" s="73"/>
      <c r="J129" s="74"/>
      <c r="K129" s="73"/>
      <c r="L129" s="75"/>
    </row>
    <row r="130" spans="1:12" ht="12.75">
      <c r="A130" s="37">
        <v>128</v>
      </c>
      <c r="B130" s="1">
        <f ca="1" t="shared" si="1"/>
        <v>0.46265575393729375</v>
      </c>
      <c r="C130" s="34"/>
      <c r="D130" s="35"/>
      <c r="E130" s="35"/>
      <c r="F130" s="34"/>
      <c r="G130" s="34"/>
      <c r="H130" s="1"/>
      <c r="I130" s="73"/>
      <c r="J130" s="74"/>
      <c r="K130" s="73"/>
      <c r="L130" s="75"/>
    </row>
    <row r="131" spans="1:12" ht="12.75">
      <c r="A131" s="37">
        <v>129</v>
      </c>
      <c r="B131" s="1">
        <f aca="true" ca="1" t="shared" si="2" ref="B131:B152">RAND()</f>
        <v>0.46353240404697615</v>
      </c>
      <c r="C131" s="34"/>
      <c r="D131" s="35"/>
      <c r="E131" s="35"/>
      <c r="F131" s="34"/>
      <c r="G131" s="34"/>
      <c r="H131" s="1"/>
      <c r="I131" s="73"/>
      <c r="J131" s="74"/>
      <c r="K131" s="73"/>
      <c r="L131" s="75"/>
    </row>
    <row r="132" spans="1:12" ht="12.75">
      <c r="A132" s="37">
        <v>130</v>
      </c>
      <c r="B132" s="1">
        <f ca="1" t="shared" si="2"/>
        <v>0.49531946126032467</v>
      </c>
      <c r="C132" s="34"/>
      <c r="D132" s="35"/>
      <c r="E132" s="35"/>
      <c r="F132" s="34"/>
      <c r="G132" s="34"/>
      <c r="H132" s="1"/>
      <c r="I132" s="73"/>
      <c r="J132" s="74"/>
      <c r="K132" s="73"/>
      <c r="L132" s="75"/>
    </row>
    <row r="133" spans="1:12" ht="12.75">
      <c r="A133" s="37">
        <v>131</v>
      </c>
      <c r="B133" s="1">
        <f ca="1" t="shared" si="2"/>
        <v>0.10132662596702535</v>
      </c>
      <c r="C133" s="34"/>
      <c r="D133" s="35"/>
      <c r="E133" s="35"/>
      <c r="F133" s="34"/>
      <c r="G133" s="34"/>
      <c r="H133" s="1"/>
      <c r="I133" s="73"/>
      <c r="J133" s="74"/>
      <c r="K133" s="73"/>
      <c r="L133" s="75"/>
    </row>
    <row r="134" spans="1:12" ht="12.75">
      <c r="A134" s="37">
        <v>132</v>
      </c>
      <c r="B134" s="1">
        <f ca="1" t="shared" si="2"/>
        <v>0.7306052264531826</v>
      </c>
      <c r="C134" s="34"/>
      <c r="D134" s="35"/>
      <c r="E134" s="35"/>
      <c r="F134" s="34"/>
      <c r="G134" s="34"/>
      <c r="H134" s="1"/>
      <c r="I134" s="73"/>
      <c r="J134" s="74"/>
      <c r="K134" s="73"/>
      <c r="L134" s="75"/>
    </row>
    <row r="135" spans="1:12" ht="12.75">
      <c r="A135" s="37">
        <v>133</v>
      </c>
      <c r="B135" s="1">
        <f ca="1" t="shared" si="2"/>
        <v>0.21702406668456353</v>
      </c>
      <c r="C135" s="34"/>
      <c r="D135" s="35"/>
      <c r="E135" s="35"/>
      <c r="F135" s="34"/>
      <c r="G135" s="34"/>
      <c r="H135" s="1"/>
      <c r="I135" s="73"/>
      <c r="J135" s="74"/>
      <c r="K135" s="73"/>
      <c r="L135" s="75"/>
    </row>
    <row r="136" spans="1:12" ht="12.75">
      <c r="A136" s="37">
        <v>134</v>
      </c>
      <c r="B136" s="1">
        <f ca="1" t="shared" si="2"/>
        <v>0.31570474338751864</v>
      </c>
      <c r="C136" s="34"/>
      <c r="D136" s="35"/>
      <c r="E136" s="35"/>
      <c r="F136" s="34"/>
      <c r="G136" s="34"/>
      <c r="H136" s="1"/>
      <c r="I136" s="73"/>
      <c r="J136" s="74"/>
      <c r="K136" s="73"/>
      <c r="L136" s="75"/>
    </row>
    <row r="137" spans="1:12" ht="12.75">
      <c r="A137" s="37">
        <v>135</v>
      </c>
      <c r="B137" s="1">
        <f ca="1" t="shared" si="2"/>
        <v>0.016863978451555628</v>
      </c>
      <c r="C137" s="34"/>
      <c r="D137" s="35"/>
      <c r="E137" s="35"/>
      <c r="F137" s="34"/>
      <c r="G137" s="34"/>
      <c r="H137" s="1"/>
      <c r="I137" s="73"/>
      <c r="J137" s="74"/>
      <c r="K137" s="73"/>
      <c r="L137" s="75"/>
    </row>
    <row r="138" spans="1:12" ht="12.75">
      <c r="A138" s="37">
        <v>136</v>
      </c>
      <c r="B138" s="1">
        <f ca="1" t="shared" si="2"/>
        <v>0.9454151273210645</v>
      </c>
      <c r="C138" s="34"/>
      <c r="D138" s="35"/>
      <c r="E138" s="35"/>
      <c r="F138" s="34"/>
      <c r="G138" s="34"/>
      <c r="H138" s="1"/>
      <c r="I138" s="73"/>
      <c r="J138" s="74"/>
      <c r="K138" s="73"/>
      <c r="L138" s="75"/>
    </row>
    <row r="139" spans="1:12" ht="12.75">
      <c r="A139" s="37">
        <v>137</v>
      </c>
      <c r="B139" s="1">
        <f ca="1" t="shared" si="2"/>
        <v>0.23696477481039935</v>
      </c>
      <c r="C139" s="34"/>
      <c r="D139" s="35"/>
      <c r="E139" s="35"/>
      <c r="F139" s="34"/>
      <c r="G139" s="34"/>
      <c r="H139" s="1"/>
      <c r="I139" s="73"/>
      <c r="J139" s="74"/>
      <c r="K139" s="73"/>
      <c r="L139" s="75"/>
    </row>
    <row r="140" spans="1:12" ht="12.75">
      <c r="A140" s="37">
        <v>138</v>
      </c>
      <c r="B140" s="1">
        <f ca="1" t="shared" si="2"/>
        <v>0.7644217446103927</v>
      </c>
      <c r="C140" s="34"/>
      <c r="D140" s="35"/>
      <c r="E140" s="35"/>
      <c r="F140" s="34"/>
      <c r="G140" s="34"/>
      <c r="H140" s="1"/>
      <c r="I140" s="73"/>
      <c r="J140" s="74"/>
      <c r="K140" s="73"/>
      <c r="L140" s="75"/>
    </row>
    <row r="141" spans="1:12" ht="12.75">
      <c r="A141" s="37">
        <v>139</v>
      </c>
      <c r="B141" s="1">
        <f ca="1" t="shared" si="2"/>
        <v>0.47173095143505606</v>
      </c>
      <c r="C141" s="34"/>
      <c r="D141" s="35"/>
      <c r="E141" s="35"/>
      <c r="F141" s="34"/>
      <c r="G141" s="34"/>
      <c r="H141" s="1"/>
      <c r="I141" s="73"/>
      <c r="J141" s="74"/>
      <c r="K141" s="73"/>
      <c r="L141" s="75"/>
    </row>
    <row r="142" spans="1:12" ht="12.75">
      <c r="A142" s="37">
        <v>140</v>
      </c>
      <c r="B142" s="1">
        <f ca="1" t="shared" si="2"/>
        <v>0.8934495036260688</v>
      </c>
      <c r="C142" s="34"/>
      <c r="D142" s="35"/>
      <c r="E142" s="35"/>
      <c r="F142" s="34"/>
      <c r="G142" s="34"/>
      <c r="H142" s="1"/>
      <c r="I142" s="73"/>
      <c r="J142" s="74"/>
      <c r="K142" s="73"/>
      <c r="L142" s="75"/>
    </row>
    <row r="143" spans="1:12" ht="12.75">
      <c r="A143" s="37">
        <v>141</v>
      </c>
      <c r="B143" s="1">
        <f ca="1" t="shared" si="2"/>
        <v>0.5389859086301199</v>
      </c>
      <c r="C143" s="34"/>
      <c r="D143" s="35"/>
      <c r="E143" s="35"/>
      <c r="F143" s="34"/>
      <c r="G143" s="34"/>
      <c r="H143" s="1"/>
      <c r="I143" s="73"/>
      <c r="J143" s="74"/>
      <c r="K143" s="73"/>
      <c r="L143" s="75"/>
    </row>
    <row r="144" spans="1:12" ht="12.75">
      <c r="A144" s="37">
        <v>142</v>
      </c>
      <c r="B144" s="1">
        <f ca="1" t="shared" si="2"/>
        <v>0.5974156242329376</v>
      </c>
      <c r="C144" s="34"/>
      <c r="D144" s="35"/>
      <c r="E144" s="35"/>
      <c r="F144" s="34"/>
      <c r="G144" s="34"/>
      <c r="H144" s="1"/>
      <c r="I144" s="73"/>
      <c r="J144" s="74"/>
      <c r="K144" s="73"/>
      <c r="L144" s="75"/>
    </row>
    <row r="145" spans="1:12" ht="12.75">
      <c r="A145" s="37">
        <v>143</v>
      </c>
      <c r="B145" s="1">
        <f ca="1" t="shared" si="2"/>
        <v>0.207086277800828</v>
      </c>
      <c r="C145" s="34"/>
      <c r="D145" s="35"/>
      <c r="E145" s="35"/>
      <c r="F145" s="34"/>
      <c r="G145" s="34"/>
      <c r="H145" s="1"/>
      <c r="I145" s="73"/>
      <c r="J145" s="74"/>
      <c r="K145" s="73"/>
      <c r="L145" s="75"/>
    </row>
    <row r="146" spans="1:12" ht="12.75">
      <c r="A146" s="37">
        <v>144</v>
      </c>
      <c r="B146" s="1">
        <f ca="1" t="shared" si="2"/>
        <v>0.2420669488845293</v>
      </c>
      <c r="C146" s="34"/>
      <c r="D146" s="35"/>
      <c r="E146" s="35"/>
      <c r="F146" s="34"/>
      <c r="G146" s="34"/>
      <c r="H146" s="1"/>
      <c r="I146" s="73"/>
      <c r="J146" s="74"/>
      <c r="K146" s="73"/>
      <c r="L146" s="75"/>
    </row>
    <row r="147" spans="1:12" ht="12.75">
      <c r="A147" s="37">
        <v>145</v>
      </c>
      <c r="B147" s="1">
        <f ca="1" t="shared" si="2"/>
        <v>0.046511001594010004</v>
      </c>
      <c r="C147" s="34"/>
      <c r="D147" s="35"/>
      <c r="E147" s="35"/>
      <c r="F147" s="34"/>
      <c r="G147" s="34"/>
      <c r="H147" s="1"/>
      <c r="I147" s="73"/>
      <c r="J147" s="74"/>
      <c r="K147" s="73"/>
      <c r="L147" s="75"/>
    </row>
    <row r="148" spans="1:12" ht="12.75">
      <c r="A148" s="37">
        <v>146</v>
      </c>
      <c r="B148" s="1">
        <f ca="1" t="shared" si="2"/>
        <v>0.22188498753886243</v>
      </c>
      <c r="C148" s="34"/>
      <c r="D148" s="35"/>
      <c r="E148" s="35"/>
      <c r="F148" s="34"/>
      <c r="G148" s="34"/>
      <c r="H148" s="1"/>
      <c r="I148" s="73"/>
      <c r="J148" s="74"/>
      <c r="K148" s="73"/>
      <c r="L148" s="75"/>
    </row>
    <row r="149" spans="1:12" ht="12.75">
      <c r="A149" s="37">
        <v>147</v>
      </c>
      <c r="B149" s="1">
        <f ca="1" t="shared" si="2"/>
        <v>0.7120709964549574</v>
      </c>
      <c r="C149" s="34"/>
      <c r="D149" s="35"/>
      <c r="E149" s="35"/>
      <c r="F149" s="34"/>
      <c r="G149" s="34"/>
      <c r="H149" s="1"/>
      <c r="I149" s="73"/>
      <c r="J149" s="74"/>
      <c r="K149" s="73"/>
      <c r="L149" s="75"/>
    </row>
    <row r="150" spans="1:12" ht="12.75">
      <c r="A150" s="37">
        <v>148</v>
      </c>
      <c r="B150" s="1">
        <f ca="1" t="shared" si="2"/>
        <v>0.3824714752916816</v>
      </c>
      <c r="C150" s="34"/>
      <c r="D150" s="35"/>
      <c r="E150" s="35"/>
      <c r="F150" s="34"/>
      <c r="G150" s="34"/>
      <c r="H150" s="1"/>
      <c r="I150" s="73"/>
      <c r="J150" s="74"/>
      <c r="K150" s="73"/>
      <c r="L150" s="75"/>
    </row>
    <row r="151" spans="1:12" ht="12.75">
      <c r="A151" s="37">
        <v>149</v>
      </c>
      <c r="B151" s="1">
        <f ca="1" t="shared" si="2"/>
        <v>0.7707082668680361</v>
      </c>
      <c r="C151" s="34"/>
      <c r="D151" s="35"/>
      <c r="E151" s="35"/>
      <c r="F151" s="34"/>
      <c r="G151" s="34"/>
      <c r="H151" s="1"/>
      <c r="I151" s="73"/>
      <c r="J151" s="74"/>
      <c r="K151" s="73"/>
      <c r="L151" s="75"/>
    </row>
    <row r="152" spans="1:12" ht="12.75">
      <c r="A152" s="37">
        <v>150</v>
      </c>
      <c r="B152" s="1">
        <f ca="1" t="shared" si="2"/>
        <v>0.10900394728421414</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7">
      <selection activeCell="F10" sqref="F10"/>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4.5" customHeight="1">
      <c r="A1" s="24"/>
      <c r="B1" s="85" t="s">
        <v>40</v>
      </c>
      <c r="C1" s="85"/>
      <c r="D1" s="85"/>
      <c r="E1" s="85"/>
      <c r="F1" s="85"/>
      <c r="G1" s="86"/>
      <c r="H1" s="86"/>
      <c r="I1" s="86"/>
      <c r="J1" s="86"/>
      <c r="K1" s="86"/>
      <c r="L1" s="86"/>
    </row>
    <row r="2" spans="2:12" ht="27.75" customHeight="1" thickBot="1">
      <c r="B2" s="64" t="s">
        <v>44</v>
      </c>
      <c r="C2" s="87" t="s">
        <v>35</v>
      </c>
      <c r="D2" s="87"/>
      <c r="E2" s="87"/>
      <c r="F2" s="87"/>
      <c r="G2" s="87"/>
      <c r="H2" s="87"/>
      <c r="I2" s="87"/>
      <c r="J2" s="87"/>
      <c r="K2" s="88" t="s">
        <v>34</v>
      </c>
      <c r="L2" s="88"/>
    </row>
    <row r="3" spans="1:12" ht="32.25" thickBot="1">
      <c r="A3" s="7">
        <v>1</v>
      </c>
      <c r="B3" s="20" t="s">
        <v>11</v>
      </c>
      <c r="C3" s="21"/>
      <c r="D3" s="22" t="s">
        <v>36</v>
      </c>
      <c r="E3" s="22" t="s">
        <v>37</v>
      </c>
      <c r="F3" s="22" t="s">
        <v>38</v>
      </c>
      <c r="G3" s="22" t="s">
        <v>39</v>
      </c>
      <c r="H3" s="22" t="s">
        <v>31</v>
      </c>
      <c r="I3" s="22" t="s">
        <v>1</v>
      </c>
      <c r="J3" s="22" t="s">
        <v>12</v>
      </c>
      <c r="K3" s="22" t="s">
        <v>3</v>
      </c>
      <c r="L3" s="23" t="s">
        <v>2</v>
      </c>
    </row>
    <row r="4" spans="1:17" ht="15.75" customHeight="1" thickTop="1">
      <c r="A4" s="78">
        <v>1</v>
      </c>
      <c r="B4" s="79" t="s">
        <v>60</v>
      </c>
      <c r="C4" s="4" t="s">
        <v>27</v>
      </c>
      <c r="D4" s="65">
        <v>1.5</v>
      </c>
      <c r="E4" s="66">
        <v>1.5</v>
      </c>
      <c r="F4" s="67">
        <v>1.5</v>
      </c>
      <c r="G4" s="67">
        <v>1.7</v>
      </c>
      <c r="H4" s="68"/>
      <c r="I4" s="51">
        <f>(SUM(D4:G4)-(MIN(D4:G4)+MAX(D4:G4)))/2</f>
        <v>1.5</v>
      </c>
      <c r="J4" s="56"/>
      <c r="K4" s="81">
        <f>SUM(I4:I5)-SUM(J4:J5)</f>
        <v>8</v>
      </c>
      <c r="L4" s="83">
        <f>IF(K4&lt;=0,0,RANK(K4,K$4:K$304,0))</f>
        <v>14</v>
      </c>
      <c r="N4" s="63"/>
      <c r="O4" s="26" t="s">
        <v>21</v>
      </c>
      <c r="P4" s="27"/>
      <c r="Q4" s="28"/>
    </row>
    <row r="5" spans="1:17" ht="15.75" customHeight="1" thickBot="1">
      <c r="A5" s="78"/>
      <c r="B5" s="80"/>
      <c r="C5" s="5" t="s">
        <v>0</v>
      </c>
      <c r="D5" s="69">
        <v>1.6</v>
      </c>
      <c r="E5" s="70">
        <v>2</v>
      </c>
      <c r="F5" s="70">
        <v>1.8</v>
      </c>
      <c r="G5" s="70"/>
      <c r="H5" s="70"/>
      <c r="I5" s="57">
        <f>IF(D5&gt;0,10-D5-(IF(H5&gt;0,(SUM(E5:H5)-(MIN(E5:H5)+MAX(E5:H5)))/2,(E5+F5)/2)),0)</f>
        <v>6.5</v>
      </c>
      <c r="J5" s="58"/>
      <c r="K5" s="82"/>
      <c r="L5" s="84"/>
      <c r="N5" s="29"/>
      <c r="O5" s="11" t="s">
        <v>22</v>
      </c>
      <c r="P5" s="11"/>
      <c r="Q5" s="30"/>
    </row>
    <row r="6" spans="1:17" s="55" customFormat="1" ht="15.75" customHeight="1" thickBot="1">
      <c r="A6" s="78">
        <v>2</v>
      </c>
      <c r="B6" s="79" t="s">
        <v>64</v>
      </c>
      <c r="C6" s="4" t="s">
        <v>27</v>
      </c>
      <c r="D6" s="65">
        <v>3</v>
      </c>
      <c r="E6" s="66">
        <v>3</v>
      </c>
      <c r="F6" s="67">
        <v>2.2</v>
      </c>
      <c r="G6" s="67">
        <v>1.9</v>
      </c>
      <c r="H6" s="68"/>
      <c r="I6" s="51">
        <f>(SUM(D6:G6)-(MIN(D6:G6)+MAX(D6:G6)))/2</f>
        <v>2.5999999999999996</v>
      </c>
      <c r="J6" s="56"/>
      <c r="K6" s="81">
        <f>SUM(I6:I7)-SUM(J6:J7)</f>
        <v>9.25</v>
      </c>
      <c r="L6" s="83">
        <f>IF(K6&lt;=0,0,RANK(K6,K$4:K$304,0))</f>
        <v>1</v>
      </c>
      <c r="N6" s="59"/>
      <c r="O6" s="60" t="s">
        <v>28</v>
      </c>
      <c r="P6" s="60"/>
      <c r="Q6" s="61"/>
    </row>
    <row r="7" spans="1:12" s="55" customFormat="1" ht="15.75" customHeight="1" thickBot="1" thickTop="1">
      <c r="A7" s="78"/>
      <c r="B7" s="80"/>
      <c r="C7" s="5" t="s">
        <v>0</v>
      </c>
      <c r="D7" s="69">
        <v>1.6</v>
      </c>
      <c r="E7" s="70">
        <v>1.5</v>
      </c>
      <c r="F7" s="70">
        <v>2</v>
      </c>
      <c r="G7" s="70"/>
      <c r="H7" s="70"/>
      <c r="I7" s="57">
        <f>IF(D7&gt;0,10-D7-(IF(H7&gt;0,(SUM(E7:H7)-(MIN(E7:H7)+MAX(E7:H7)))/2,(E7+F7)/2)),0)</f>
        <v>6.65</v>
      </c>
      <c r="J7" s="58"/>
      <c r="K7" s="82"/>
      <c r="L7" s="84"/>
    </row>
    <row r="8" spans="1:12" s="55" customFormat="1" ht="15.75">
      <c r="A8" s="78">
        <v>3</v>
      </c>
      <c r="B8" s="79" t="s">
        <v>80</v>
      </c>
      <c r="C8" s="4" t="s">
        <v>27</v>
      </c>
      <c r="D8" s="65">
        <v>1.7</v>
      </c>
      <c r="E8" s="66">
        <v>2.3</v>
      </c>
      <c r="F8" s="67">
        <v>1.8</v>
      </c>
      <c r="G8" s="67">
        <v>2.3</v>
      </c>
      <c r="H8" s="68"/>
      <c r="I8" s="51">
        <f>(SUM(D8:G8)-(MIN(D8:G8)+MAX(D8:G8)))/2</f>
        <v>2.05</v>
      </c>
      <c r="J8" s="56"/>
      <c r="K8" s="81">
        <f>SUM(I8:I9)-SUM(J8:J9)</f>
        <v>8.600000000000001</v>
      </c>
      <c r="L8" s="83">
        <f>IF(K8&lt;=0,0,RANK(K8,K$4:K$304,0))</f>
        <v>8</v>
      </c>
    </row>
    <row r="9" spans="1:12" s="55" customFormat="1" ht="16.5" thickBot="1">
      <c r="A9" s="78"/>
      <c r="B9" s="80"/>
      <c r="C9" s="5" t="s">
        <v>0</v>
      </c>
      <c r="D9" s="69">
        <v>1.7</v>
      </c>
      <c r="E9" s="70">
        <v>2</v>
      </c>
      <c r="F9" s="70">
        <v>1.5</v>
      </c>
      <c r="G9" s="70"/>
      <c r="H9" s="70"/>
      <c r="I9" s="57">
        <f>IF(D9&gt;0,10-D9-(IF(H9&gt;0,(SUM(E9:H9)-(MIN(E9:H9)+MAX(E9:H9)))/2,(E9+F9)/2)),0)</f>
        <v>6.550000000000001</v>
      </c>
      <c r="J9" s="58"/>
      <c r="K9" s="82"/>
      <c r="L9" s="84"/>
    </row>
    <row r="10" spans="1:12" s="55" customFormat="1" ht="15.75" customHeight="1">
      <c r="A10" s="78">
        <v>4</v>
      </c>
      <c r="B10" s="79" t="s">
        <v>55</v>
      </c>
      <c r="C10" s="4" t="s">
        <v>27</v>
      </c>
      <c r="D10" s="65">
        <v>1.3</v>
      </c>
      <c r="E10" s="66">
        <v>1.3</v>
      </c>
      <c r="F10" s="67">
        <v>1.2</v>
      </c>
      <c r="G10" s="67">
        <v>1</v>
      </c>
      <c r="H10" s="68"/>
      <c r="I10" s="51">
        <f>(SUM(D10:G10)-(MIN(D10:G10)+MAX(D10:G10)))/2</f>
        <v>1.25</v>
      </c>
      <c r="J10" s="56"/>
      <c r="K10" s="81">
        <f>SUM(I10:I11)-SUM(J10:J11)</f>
        <v>6.6</v>
      </c>
      <c r="L10" s="83">
        <f>IF(K10&lt;=0,0,RANK(K10,K$4:K$304,0))</f>
        <v>23</v>
      </c>
    </row>
    <row r="11" spans="1:12" s="55" customFormat="1" ht="15.75" customHeight="1" thickBot="1">
      <c r="A11" s="78"/>
      <c r="B11" s="80"/>
      <c r="C11" s="5" t="s">
        <v>0</v>
      </c>
      <c r="D11" s="69">
        <v>2.2</v>
      </c>
      <c r="E11" s="70">
        <v>2.2</v>
      </c>
      <c r="F11" s="70">
        <v>2.7</v>
      </c>
      <c r="G11" s="70"/>
      <c r="H11" s="70"/>
      <c r="I11" s="57">
        <f>IF(D11&gt;0,10-D11-(IF(H11&gt;0,(SUM(E11:H11)-(MIN(E11:H11)+MAX(E11:H11)))/2,(E11+F11)/2)),0)</f>
        <v>5.35</v>
      </c>
      <c r="J11" s="58"/>
      <c r="K11" s="82"/>
      <c r="L11" s="84"/>
    </row>
    <row r="12" spans="1:12" s="55" customFormat="1" ht="15.75">
      <c r="A12" s="78">
        <v>5</v>
      </c>
      <c r="B12" s="79" t="s">
        <v>71</v>
      </c>
      <c r="C12" s="4" t="s">
        <v>27</v>
      </c>
      <c r="D12" s="65">
        <v>1</v>
      </c>
      <c r="E12" s="66">
        <v>1</v>
      </c>
      <c r="F12" s="67">
        <v>1.5</v>
      </c>
      <c r="G12" s="67">
        <v>1.7</v>
      </c>
      <c r="H12" s="68"/>
      <c r="I12" s="51">
        <f>(SUM(D12:G12)-(MIN(D12:G12)+MAX(D12:G12)))/2</f>
        <v>1.25</v>
      </c>
      <c r="J12" s="56"/>
      <c r="K12" s="81">
        <f>SUM(I12:I13)-SUM(J12:J13)</f>
        <v>7.8</v>
      </c>
      <c r="L12" s="83">
        <f>IF(K12&lt;=0,0,RANK(K12,K$4:K$304,0))</f>
        <v>18</v>
      </c>
    </row>
    <row r="13" spans="1:12" s="55" customFormat="1" ht="16.5" thickBot="1">
      <c r="A13" s="78"/>
      <c r="B13" s="80"/>
      <c r="C13" s="5" t="s">
        <v>0</v>
      </c>
      <c r="D13" s="69">
        <v>1.5</v>
      </c>
      <c r="E13" s="70">
        <v>1.8</v>
      </c>
      <c r="F13" s="70">
        <v>2.1</v>
      </c>
      <c r="G13" s="70"/>
      <c r="H13" s="70"/>
      <c r="I13" s="57">
        <f>IF(D13&gt;0,10-D13-(IF(H13&gt;0,(SUM(E13:H13)-(MIN(E13:H13)+MAX(E13:H13)))/2,(E13+F13)/2)),0)</f>
        <v>6.55</v>
      </c>
      <c r="J13" s="58"/>
      <c r="K13" s="82"/>
      <c r="L13" s="84"/>
    </row>
    <row r="14" spans="1:12" s="55" customFormat="1" ht="15.75" customHeight="1">
      <c r="A14" s="78">
        <v>6</v>
      </c>
      <c r="B14" s="79" t="s">
        <v>66</v>
      </c>
      <c r="C14" s="4" t="s">
        <v>27</v>
      </c>
      <c r="D14" s="65"/>
      <c r="E14" s="66"/>
      <c r="F14" s="67"/>
      <c r="G14" s="67"/>
      <c r="H14" s="68"/>
      <c r="I14" s="51">
        <f>(SUM(D14:G14)-(MIN(D14:G14)+MAX(D14:G14)))/2</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t="s">
        <v>58</v>
      </c>
      <c r="C16" s="4" t="s">
        <v>27</v>
      </c>
      <c r="D16" s="65">
        <v>1.3</v>
      </c>
      <c r="E16" s="66">
        <v>1.5</v>
      </c>
      <c r="F16" s="67">
        <v>1.3</v>
      </c>
      <c r="G16" s="67">
        <v>1.3</v>
      </c>
      <c r="H16" s="68"/>
      <c r="I16" s="51">
        <f>(SUM(D16:G16)-(MIN(D16:G16)+MAX(D16:G16)))/2</f>
        <v>1.2999999999999998</v>
      </c>
      <c r="J16" s="56"/>
      <c r="K16" s="81">
        <f>SUM(I16:I17)-SUM(J16:J17)</f>
        <v>8.649999999999999</v>
      </c>
      <c r="L16" s="83">
        <f>IF(K16&lt;=0,0,RANK(K16,K$4:K$304,0))</f>
        <v>7</v>
      </c>
    </row>
    <row r="17" spans="1:12" s="55" customFormat="1" ht="16.5" thickBot="1">
      <c r="A17" s="78"/>
      <c r="B17" s="80"/>
      <c r="C17" s="5" t="s">
        <v>0</v>
      </c>
      <c r="D17" s="69">
        <v>1.3</v>
      </c>
      <c r="E17" s="70">
        <v>1.4</v>
      </c>
      <c r="F17" s="70">
        <v>1.3</v>
      </c>
      <c r="G17" s="70"/>
      <c r="H17" s="70"/>
      <c r="I17" s="57">
        <f>IF(D17&gt;0,10-D17-(IF(H17&gt;0,(SUM(E17:H17)-(MIN(E17:H17)+MAX(E17:H17)))/2,(E17+F17)/2)),0)</f>
        <v>7.35</v>
      </c>
      <c r="J17" s="58"/>
      <c r="K17" s="82"/>
      <c r="L17" s="84"/>
    </row>
    <row r="18" spans="1:12" s="55" customFormat="1" ht="15.75" customHeight="1">
      <c r="A18" s="78">
        <v>8</v>
      </c>
      <c r="B18" s="79" t="s">
        <v>63</v>
      </c>
      <c r="C18" s="4" t="s">
        <v>27</v>
      </c>
      <c r="D18" s="65">
        <v>2.8</v>
      </c>
      <c r="E18" s="66">
        <v>1.1</v>
      </c>
      <c r="F18" s="67">
        <v>1.7</v>
      </c>
      <c r="G18" s="67">
        <v>1.3</v>
      </c>
      <c r="H18" s="68"/>
      <c r="I18" s="51">
        <f>(SUM(D18:G18)-(MIN(D18:G18)+MAX(D18:G18)))/2</f>
        <v>1.4999999999999998</v>
      </c>
      <c r="J18" s="56"/>
      <c r="K18" s="81">
        <f>SUM(I18:I19)-SUM(J18:J19)</f>
        <v>8.7</v>
      </c>
      <c r="L18" s="83">
        <f>IF(K18&lt;=0,0,RANK(K18,K$4:K$304,0))</f>
        <v>5</v>
      </c>
    </row>
    <row r="19" spans="1:12" s="55" customFormat="1" ht="15.75" customHeight="1" thickBot="1">
      <c r="A19" s="78"/>
      <c r="B19" s="80"/>
      <c r="C19" s="5" t="s">
        <v>0</v>
      </c>
      <c r="D19" s="69">
        <v>1.3</v>
      </c>
      <c r="E19" s="70">
        <v>1.4</v>
      </c>
      <c r="F19" s="70">
        <v>1.6</v>
      </c>
      <c r="G19" s="70"/>
      <c r="H19" s="70"/>
      <c r="I19" s="57">
        <f>IF(D19&gt;0,10-D19-(IF(H19&gt;0,(SUM(E19:H19)-(MIN(E19:H19)+MAX(E19:H19)))/2,(E19+F19)/2)),0)</f>
        <v>7.199999999999999</v>
      </c>
      <c r="J19" s="58"/>
      <c r="K19" s="82"/>
      <c r="L19" s="84"/>
    </row>
    <row r="20" spans="1:12" s="55" customFormat="1" ht="15.75">
      <c r="A20" s="78">
        <v>9</v>
      </c>
      <c r="B20" s="79" t="s">
        <v>73</v>
      </c>
      <c r="C20" s="4" t="s">
        <v>27</v>
      </c>
      <c r="D20" s="65">
        <v>1.3</v>
      </c>
      <c r="E20" s="66">
        <v>2</v>
      </c>
      <c r="F20" s="67">
        <v>1.4</v>
      </c>
      <c r="G20" s="67">
        <v>1.2</v>
      </c>
      <c r="H20" s="68"/>
      <c r="I20" s="51">
        <f>(SUM(D20:G20)-(MIN(D20:G20)+MAX(D20:G20)))/2</f>
        <v>1.3499999999999996</v>
      </c>
      <c r="J20" s="56"/>
      <c r="K20" s="81">
        <f>SUM(I20:I21)-SUM(J20:J21)</f>
        <v>7.3999999999999995</v>
      </c>
      <c r="L20" s="83">
        <f>IF(K20&lt;=0,0,RANK(K20,K$4:K$304,0))</f>
        <v>21</v>
      </c>
    </row>
    <row r="21" spans="1:12" s="55" customFormat="1" ht="16.5" thickBot="1">
      <c r="A21" s="78"/>
      <c r="B21" s="80"/>
      <c r="C21" s="5" t="s">
        <v>0</v>
      </c>
      <c r="D21" s="69">
        <v>2</v>
      </c>
      <c r="E21" s="70">
        <v>1.8</v>
      </c>
      <c r="F21" s="70">
        <v>2.1</v>
      </c>
      <c r="G21" s="70"/>
      <c r="H21" s="70"/>
      <c r="I21" s="57">
        <f>IF(D21&gt;0,10-D21-(IF(H21&gt;0,(SUM(E21:H21)-(MIN(E21:H21)+MAX(E21:H21)))/2,(E21+F21)/2)),0)</f>
        <v>6.05</v>
      </c>
      <c r="J21" s="58"/>
      <c r="K21" s="82"/>
      <c r="L21" s="84"/>
    </row>
    <row r="22" spans="1:12" s="55" customFormat="1" ht="15.75" customHeight="1">
      <c r="A22" s="78">
        <v>10</v>
      </c>
      <c r="B22" s="79" t="s">
        <v>48</v>
      </c>
      <c r="C22" s="4" t="s">
        <v>27</v>
      </c>
      <c r="D22" s="65">
        <v>1.3</v>
      </c>
      <c r="E22" s="66">
        <v>1.3</v>
      </c>
      <c r="F22" s="67">
        <v>1.9</v>
      </c>
      <c r="G22" s="67">
        <v>1.5</v>
      </c>
      <c r="H22" s="68"/>
      <c r="I22" s="51">
        <f>(SUM(D22:G22)-(MIN(D22:G22)+MAX(D22:G22)))/2</f>
        <v>1.4</v>
      </c>
      <c r="J22" s="56"/>
      <c r="K22" s="81">
        <f>SUM(I22:I23)-SUM(J22:J23)</f>
        <v>8.3</v>
      </c>
      <c r="L22" s="83">
        <f>IF(K22&lt;=0,0,RANK(K22,K$4:K$304,0))</f>
        <v>12</v>
      </c>
    </row>
    <row r="23" spans="1:12" s="55" customFormat="1" ht="15.75" customHeight="1" thickBot="1">
      <c r="A23" s="78"/>
      <c r="B23" s="80"/>
      <c r="C23" s="5" t="s">
        <v>0</v>
      </c>
      <c r="D23" s="69">
        <v>1.5</v>
      </c>
      <c r="E23" s="70">
        <v>1.5</v>
      </c>
      <c r="F23" s="70">
        <v>1.7</v>
      </c>
      <c r="G23" s="70"/>
      <c r="H23" s="70"/>
      <c r="I23" s="57">
        <f>IF(D23&gt;0,10-D23-(IF(H23&gt;0,(SUM(E23:H23)-(MIN(E23:H23)+MAX(E23:H23)))/2,(E23+F23)/2)),0)</f>
        <v>6.9</v>
      </c>
      <c r="J23" s="58"/>
      <c r="K23" s="82"/>
      <c r="L23" s="84"/>
    </row>
    <row r="24" spans="1:12" s="55" customFormat="1" ht="15.75">
      <c r="A24" s="78">
        <v>11</v>
      </c>
      <c r="B24" s="79" t="s">
        <v>57</v>
      </c>
      <c r="C24" s="4" t="s">
        <v>27</v>
      </c>
      <c r="D24" s="65">
        <v>1.3</v>
      </c>
      <c r="E24" s="66">
        <v>1.2</v>
      </c>
      <c r="F24" s="67">
        <v>1.1</v>
      </c>
      <c r="G24" s="67">
        <v>1</v>
      </c>
      <c r="H24" s="68"/>
      <c r="I24" s="51">
        <f>(SUM(D24:G24)-(MIN(D24:G24)+MAX(D24:G24)))/2</f>
        <v>1.15</v>
      </c>
      <c r="J24" s="56"/>
      <c r="K24" s="81">
        <f>SUM(I24:I25)-SUM(J24:J25)</f>
        <v>7.949999999999999</v>
      </c>
      <c r="L24" s="83">
        <f>IF(K24&lt;=0,0,RANK(K24,K$4:K$304,0))</f>
        <v>15</v>
      </c>
    </row>
    <row r="25" spans="1:12" s="55" customFormat="1" ht="16.5" thickBot="1">
      <c r="A25" s="78"/>
      <c r="B25" s="80"/>
      <c r="C25" s="5" t="s">
        <v>0</v>
      </c>
      <c r="D25" s="69">
        <v>1.5</v>
      </c>
      <c r="E25" s="70">
        <v>1.7</v>
      </c>
      <c r="F25" s="70">
        <v>1.7</v>
      </c>
      <c r="G25" s="70"/>
      <c r="H25" s="70"/>
      <c r="I25" s="57">
        <f>IF(D25&gt;0,10-D25-(IF(H25&gt;0,(SUM(E25:H25)-(MIN(E25:H25)+MAX(E25:H25)))/2,(E25+F25)/2)),0)</f>
        <v>6.8</v>
      </c>
      <c r="J25" s="58"/>
      <c r="K25" s="82"/>
      <c r="L25" s="84"/>
    </row>
    <row r="26" spans="1:12" s="55" customFormat="1" ht="15.75" customHeight="1">
      <c r="A26" s="78">
        <v>12</v>
      </c>
      <c r="B26" s="79" t="s">
        <v>46</v>
      </c>
      <c r="C26" s="4" t="s">
        <v>27</v>
      </c>
      <c r="D26" s="65">
        <v>1.2</v>
      </c>
      <c r="E26" s="66">
        <v>1.4</v>
      </c>
      <c r="F26" s="67">
        <v>1.6</v>
      </c>
      <c r="G26" s="67">
        <v>1.6</v>
      </c>
      <c r="H26" s="68"/>
      <c r="I26" s="51">
        <f>(SUM(D26:G26)-(MIN(D26:G26)+MAX(D26:G26)))/2</f>
        <v>1.4999999999999996</v>
      </c>
      <c r="J26" s="56"/>
      <c r="K26" s="81">
        <f>SUM(I26:I27)-SUM(J26:J27)</f>
        <v>8.049999999999999</v>
      </c>
      <c r="L26" s="83">
        <f>IF(K26&lt;=0,0,RANK(K26,K$4:K$304,0))</f>
        <v>13</v>
      </c>
    </row>
    <row r="27" spans="1:12" s="55" customFormat="1" ht="15.75" customHeight="1" thickBot="1">
      <c r="A27" s="78"/>
      <c r="B27" s="80"/>
      <c r="C27" s="5" t="s">
        <v>0</v>
      </c>
      <c r="D27" s="69">
        <v>1.5</v>
      </c>
      <c r="E27" s="70">
        <v>1.8</v>
      </c>
      <c r="F27" s="70">
        <v>2.1</v>
      </c>
      <c r="G27" s="70"/>
      <c r="H27" s="70"/>
      <c r="I27" s="57">
        <f>IF(D27&gt;0,10-D27-(IF(H27&gt;0,(SUM(E27:H27)-(MIN(E27:H27)+MAX(E27:H27)))/2,(E27+F27)/2)),0)</f>
        <v>6.55</v>
      </c>
      <c r="J27" s="58"/>
      <c r="K27" s="82"/>
      <c r="L27" s="84"/>
    </row>
    <row r="28" spans="1:12" s="55" customFormat="1" ht="15.75">
      <c r="A28" s="78">
        <v>13</v>
      </c>
      <c r="B28" s="79" t="s">
        <v>70</v>
      </c>
      <c r="C28" s="4" t="s">
        <v>27</v>
      </c>
      <c r="D28" s="65">
        <v>1.4</v>
      </c>
      <c r="E28" s="66">
        <v>1.8</v>
      </c>
      <c r="F28" s="67">
        <v>1.8</v>
      </c>
      <c r="G28" s="67">
        <v>1.9</v>
      </c>
      <c r="H28" s="68"/>
      <c r="I28" s="51">
        <f>(SUM(D28:G28)-(MIN(D28:G28)+MAX(D28:G28)))/2</f>
        <v>1.8000000000000003</v>
      </c>
      <c r="J28" s="56"/>
      <c r="K28" s="81">
        <f>SUM(I28:I29)-SUM(J28:J29)</f>
        <v>8.450000000000001</v>
      </c>
      <c r="L28" s="83">
        <f>IF(K28&lt;=0,0,RANK(K28,K$4:K$304,0))</f>
        <v>10</v>
      </c>
    </row>
    <row r="29" spans="1:12" s="55" customFormat="1" ht="16.5" thickBot="1">
      <c r="A29" s="78"/>
      <c r="B29" s="80"/>
      <c r="C29" s="5" t="s">
        <v>0</v>
      </c>
      <c r="D29" s="69">
        <v>1.7</v>
      </c>
      <c r="E29" s="70">
        <v>1.6</v>
      </c>
      <c r="F29" s="70">
        <v>1.7</v>
      </c>
      <c r="G29" s="70"/>
      <c r="H29" s="70"/>
      <c r="I29" s="57">
        <f>IF(D29&gt;0,10-D29-(IF(H29&gt;0,(SUM(E29:H29)-(MIN(E29:H29)+MAX(E29:H29)))/2,(E29+F29)/2)),0)</f>
        <v>6.65</v>
      </c>
      <c r="J29" s="58"/>
      <c r="K29" s="82"/>
      <c r="L29" s="84"/>
    </row>
    <row r="30" spans="1:12" s="55" customFormat="1" ht="15.75" customHeight="1">
      <c r="A30" s="78">
        <v>14</v>
      </c>
      <c r="B30" s="79" t="s">
        <v>81</v>
      </c>
      <c r="C30" s="4" t="s">
        <v>27</v>
      </c>
      <c r="D30" s="65">
        <v>1.3</v>
      </c>
      <c r="E30" s="66">
        <v>1.6</v>
      </c>
      <c r="F30" s="67">
        <v>1.3</v>
      </c>
      <c r="G30" s="67">
        <v>1.3</v>
      </c>
      <c r="H30" s="68"/>
      <c r="I30" s="51">
        <f>(SUM(D30:G30)-(MIN(D30:G30)+MAX(D30:G30)))/2</f>
        <v>1.2999999999999998</v>
      </c>
      <c r="J30" s="56"/>
      <c r="K30" s="81">
        <f>SUM(I30:I31)-SUM(J30:J31)</f>
        <v>7.6</v>
      </c>
      <c r="L30" s="83">
        <f>IF(K30&lt;=0,0,RANK(K30,K$4:K$304,0))</f>
        <v>19</v>
      </c>
    </row>
    <row r="31" spans="1:12" s="55" customFormat="1" ht="15.75" customHeight="1" thickBot="1">
      <c r="A31" s="78"/>
      <c r="B31" s="80"/>
      <c r="C31" s="5" t="s">
        <v>0</v>
      </c>
      <c r="D31" s="69">
        <v>1.9</v>
      </c>
      <c r="E31" s="70">
        <v>1.8</v>
      </c>
      <c r="F31" s="70">
        <v>1.8</v>
      </c>
      <c r="G31" s="70"/>
      <c r="H31" s="70"/>
      <c r="I31" s="57">
        <f>IF(D31&gt;0,10-D31-(IF(H31&gt;0,(SUM(E31:H31)-(MIN(E31:H31)+MAX(E31:H31)))/2,(E31+F31)/2)),0)</f>
        <v>6.3</v>
      </c>
      <c r="J31" s="58"/>
      <c r="K31" s="82"/>
      <c r="L31" s="84"/>
    </row>
    <row r="32" spans="1:12" s="55" customFormat="1" ht="15.75">
      <c r="A32" s="78">
        <v>15</v>
      </c>
      <c r="B32" s="79" t="s">
        <v>59</v>
      </c>
      <c r="C32" s="4" t="s">
        <v>27</v>
      </c>
      <c r="D32" s="65"/>
      <c r="E32" s="66"/>
      <c r="F32" s="67"/>
      <c r="G32" s="67"/>
      <c r="H32" s="68"/>
      <c r="I32" s="51">
        <f>(SUM(D32:G32)-(MIN(D32:G32)+MAX(D32:G32)))/2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t="s">
        <v>82</v>
      </c>
      <c r="C34" s="4" t="s">
        <v>27</v>
      </c>
      <c r="D34" s="65">
        <v>1.8</v>
      </c>
      <c r="E34" s="66">
        <v>2</v>
      </c>
      <c r="F34" s="67">
        <v>1.5</v>
      </c>
      <c r="G34" s="67">
        <v>1</v>
      </c>
      <c r="H34" s="68"/>
      <c r="I34" s="51">
        <f>(SUM(D34:G34)-(MIN(D34:G34)+MAX(D34:G34)))/2</f>
        <v>1.65</v>
      </c>
      <c r="J34" s="56"/>
      <c r="K34" s="81">
        <f>SUM(I34:I35)-SUM(J34:J35)</f>
        <v>7.800000000000001</v>
      </c>
      <c r="L34" s="83">
        <f>IF(K34&lt;=0,0,RANK(K34,K$4:K$304,0))</f>
        <v>16</v>
      </c>
    </row>
    <row r="35" spans="1:12" s="55" customFormat="1" ht="15.75" customHeight="1" thickBot="1">
      <c r="A35" s="78"/>
      <c r="B35" s="80"/>
      <c r="C35" s="5" t="s">
        <v>0</v>
      </c>
      <c r="D35" s="69">
        <v>2</v>
      </c>
      <c r="E35" s="70">
        <v>1.9</v>
      </c>
      <c r="F35" s="70">
        <v>1.8</v>
      </c>
      <c r="G35" s="70"/>
      <c r="H35" s="70"/>
      <c r="I35" s="57">
        <f>IF(D35&gt;0,10-D35-(IF(H35&gt;0,(SUM(E35:H35)-(MIN(E35:H35)+MAX(E35:H35)))/2,(E35+F35)/2)),0)</f>
        <v>6.15</v>
      </c>
      <c r="J35" s="58"/>
      <c r="K35" s="82"/>
      <c r="L35" s="84"/>
    </row>
    <row r="36" spans="1:12" s="55" customFormat="1" ht="15.75">
      <c r="A36" s="78">
        <v>17</v>
      </c>
      <c r="B36" s="79" t="s">
        <v>67</v>
      </c>
      <c r="C36" s="4" t="s">
        <v>27</v>
      </c>
      <c r="D36" s="65">
        <v>3.2</v>
      </c>
      <c r="E36" s="66">
        <v>2.2</v>
      </c>
      <c r="F36" s="67">
        <v>2.1</v>
      </c>
      <c r="G36" s="67">
        <v>2</v>
      </c>
      <c r="H36" s="68"/>
      <c r="I36" s="51">
        <f>(SUM(D36:G36)-(MIN(D36:G36)+MAX(D36:G36)))/2</f>
        <v>2.15</v>
      </c>
      <c r="J36" s="56"/>
      <c r="K36" s="81">
        <f>SUM(I36:I37)-SUM(J36:J37)</f>
        <v>8.65</v>
      </c>
      <c r="L36" s="83">
        <f>IF(K36&lt;=0,0,RANK(K36,K$4:K$304,0))</f>
        <v>6</v>
      </c>
    </row>
    <row r="37" spans="1:12" s="55" customFormat="1" ht="16.5" thickBot="1">
      <c r="A37" s="78"/>
      <c r="B37" s="80"/>
      <c r="C37" s="5" t="s">
        <v>0</v>
      </c>
      <c r="D37" s="69">
        <v>1.5</v>
      </c>
      <c r="E37" s="70">
        <v>1.8</v>
      </c>
      <c r="F37" s="70">
        <v>2.2</v>
      </c>
      <c r="G37" s="70"/>
      <c r="H37" s="70"/>
      <c r="I37" s="57">
        <f>IF(D37&gt;0,10-D37-(IF(H37&gt;0,(SUM(E37:H37)-(MIN(E37:H37)+MAX(E37:H37)))/2,(E37+F37)/2)),0)</f>
        <v>6.5</v>
      </c>
      <c r="J37" s="58"/>
      <c r="K37" s="82"/>
      <c r="L37" s="84"/>
    </row>
    <row r="38" spans="1:12" s="55" customFormat="1" ht="15.75" customHeight="1">
      <c r="A38" s="78">
        <v>18</v>
      </c>
      <c r="B38" s="79" t="s">
        <v>83</v>
      </c>
      <c r="C38" s="4" t="s">
        <v>27</v>
      </c>
      <c r="D38" s="65">
        <v>1.7</v>
      </c>
      <c r="E38" s="66">
        <v>2.2</v>
      </c>
      <c r="F38" s="67">
        <v>1.5</v>
      </c>
      <c r="G38" s="67">
        <v>1.9</v>
      </c>
      <c r="H38" s="68"/>
      <c r="I38" s="51">
        <f>(SUM(D38:G38)-(MIN(D38:G38)+MAX(D38:G38)))/2</f>
        <v>1.8000000000000003</v>
      </c>
      <c r="J38" s="56"/>
      <c r="K38" s="81">
        <f>SUM(I38:I39)-SUM(J38:J39)</f>
        <v>8.5</v>
      </c>
      <c r="L38" s="83">
        <f>IF(K38&lt;=0,0,RANK(K38,K$4:K$304,0))</f>
        <v>9</v>
      </c>
    </row>
    <row r="39" spans="1:12" s="55" customFormat="1" ht="15.75" customHeight="1" thickBot="1">
      <c r="A39" s="78"/>
      <c r="B39" s="80"/>
      <c r="C39" s="5" t="s">
        <v>0</v>
      </c>
      <c r="D39" s="69">
        <v>1.8</v>
      </c>
      <c r="E39" s="70">
        <v>1.5</v>
      </c>
      <c r="F39" s="70">
        <v>1.5</v>
      </c>
      <c r="G39" s="70"/>
      <c r="H39" s="70"/>
      <c r="I39" s="57">
        <f>IF(D39&gt;0,10-D39-(IF(H39&gt;0,(SUM(E39:H39)-(MIN(E39:H39)+MAX(E39:H39)))/2,(E39+F39)/2)),0)</f>
        <v>6.699999999999999</v>
      </c>
      <c r="J39" s="58"/>
      <c r="K39" s="82"/>
      <c r="L39" s="84"/>
    </row>
    <row r="40" spans="1:12" s="55" customFormat="1" ht="15.75">
      <c r="A40" s="78">
        <v>19</v>
      </c>
      <c r="B40" s="79" t="s">
        <v>84</v>
      </c>
      <c r="C40" s="4" t="s">
        <v>27</v>
      </c>
      <c r="D40" s="65">
        <v>1.8</v>
      </c>
      <c r="E40" s="66">
        <v>2.3</v>
      </c>
      <c r="F40" s="67">
        <v>2.1</v>
      </c>
      <c r="G40" s="67">
        <v>2.1</v>
      </c>
      <c r="H40" s="68"/>
      <c r="I40" s="51">
        <f>(SUM(D40:G40)-(MIN(D40:G40)+MAX(D40:G40)))/2</f>
        <v>2.0999999999999996</v>
      </c>
      <c r="J40" s="56"/>
      <c r="K40" s="81">
        <f>SUM(I40:I41)-SUM(J40:J41)</f>
        <v>8.9</v>
      </c>
      <c r="L40" s="83">
        <f>IF(K40&lt;=0,0,RANK(K40,K$4:K$304,0))</f>
        <v>4</v>
      </c>
    </row>
    <row r="41" spans="1:12" s="55" customFormat="1" ht="16.5" thickBot="1">
      <c r="A41" s="78"/>
      <c r="B41" s="80"/>
      <c r="C41" s="5" t="s">
        <v>0</v>
      </c>
      <c r="D41" s="69">
        <v>1.6</v>
      </c>
      <c r="E41" s="70">
        <v>1.6</v>
      </c>
      <c r="F41" s="70">
        <v>1.6</v>
      </c>
      <c r="G41" s="70"/>
      <c r="H41" s="70"/>
      <c r="I41" s="57">
        <f>IF(D41&gt;0,10-D41-(IF(H41&gt;0,(SUM(E41:H41)-(MIN(E41:H41)+MAX(E41:H41)))/2,(E41+F41)/2)),0)</f>
        <v>6.800000000000001</v>
      </c>
      <c r="J41" s="58"/>
      <c r="K41" s="82"/>
      <c r="L41" s="84"/>
    </row>
    <row r="42" spans="1:12" s="55" customFormat="1" ht="15.75" customHeight="1">
      <c r="A42" s="78">
        <v>20</v>
      </c>
      <c r="B42" s="79" t="s">
        <v>65</v>
      </c>
      <c r="C42" s="4" t="s">
        <v>27</v>
      </c>
      <c r="D42" s="65">
        <v>3.1</v>
      </c>
      <c r="E42" s="66">
        <v>2.4</v>
      </c>
      <c r="F42" s="67">
        <v>2</v>
      </c>
      <c r="G42" s="67">
        <v>1.7</v>
      </c>
      <c r="H42" s="68"/>
      <c r="I42" s="51">
        <f>(SUM(D42:G42)-(MIN(D42:G42)+MAX(D42:G42)))/2</f>
        <v>2.1999999999999997</v>
      </c>
      <c r="J42" s="56"/>
      <c r="K42" s="81">
        <f>SUM(I42:I43)-SUM(J42:J43)</f>
        <v>9.149999999999999</v>
      </c>
      <c r="L42" s="83">
        <f>IF(K42&lt;=0,0,RANK(K42,K$4:K$304,0))</f>
        <v>2</v>
      </c>
    </row>
    <row r="43" spans="1:12" s="55" customFormat="1" ht="15.75" customHeight="1" thickBot="1">
      <c r="A43" s="78"/>
      <c r="B43" s="80"/>
      <c r="C43" s="5" t="s">
        <v>0</v>
      </c>
      <c r="D43" s="69">
        <v>1.3</v>
      </c>
      <c r="E43" s="70">
        <v>1.8</v>
      </c>
      <c r="F43" s="70">
        <v>1.7</v>
      </c>
      <c r="G43" s="70"/>
      <c r="H43" s="70"/>
      <c r="I43" s="57">
        <f>IF(D43&gt;0,10-D43-(IF(H43&gt;0,(SUM(E43:H43)-(MIN(E43:H43)+MAX(E43:H43)))/2,(E43+F43)/2)),0)</f>
        <v>6.949999999999999</v>
      </c>
      <c r="J43" s="58"/>
      <c r="K43" s="82"/>
      <c r="L43" s="84"/>
    </row>
    <row r="44" spans="1:12" s="55" customFormat="1" ht="15.75">
      <c r="A44" s="78">
        <v>21</v>
      </c>
      <c r="B44" s="79" t="s">
        <v>74</v>
      </c>
      <c r="C44" s="4" t="s">
        <v>27</v>
      </c>
      <c r="D44" s="65">
        <v>0.9</v>
      </c>
      <c r="E44" s="66">
        <v>1</v>
      </c>
      <c r="F44" s="67">
        <v>0.8</v>
      </c>
      <c r="G44" s="67">
        <v>0.6</v>
      </c>
      <c r="H44" s="68"/>
      <c r="I44" s="51">
        <f>(SUM(D44:G44)-(MIN(D44:G44)+MAX(D44:G44)))/2</f>
        <v>0.8500000000000001</v>
      </c>
      <c r="J44" s="56"/>
      <c r="K44" s="81">
        <f>SUM(I44:I45)-SUM(J44:J45)</f>
        <v>5.9</v>
      </c>
      <c r="L44" s="83">
        <f>IF(K44&lt;=0,0,RANK(K44,K$4:K$304,0))</f>
        <v>24</v>
      </c>
    </row>
    <row r="45" spans="1:12" s="55" customFormat="1" ht="16.5" thickBot="1">
      <c r="A45" s="78"/>
      <c r="B45" s="80"/>
      <c r="C45" s="5" t="s">
        <v>0</v>
      </c>
      <c r="D45" s="69">
        <v>2.5</v>
      </c>
      <c r="E45" s="70">
        <v>2.2</v>
      </c>
      <c r="F45" s="70">
        <v>2.7</v>
      </c>
      <c r="G45" s="70"/>
      <c r="H45" s="70"/>
      <c r="I45" s="57">
        <f>IF(D45&gt;0,10-D45-(IF(H45&gt;0,(SUM(E45:H45)-(MIN(E45:H45)+MAX(E45:H45)))/2,(E45+F45)/2)),0)</f>
        <v>5.05</v>
      </c>
      <c r="J45" s="58"/>
      <c r="K45" s="82"/>
      <c r="L45" s="84"/>
    </row>
    <row r="46" spans="1:12" s="55" customFormat="1" ht="15.75" customHeight="1">
      <c r="A46" s="78">
        <v>22</v>
      </c>
      <c r="B46" s="79" t="s">
        <v>49</v>
      </c>
      <c r="C46" s="4" t="s">
        <v>27</v>
      </c>
      <c r="D46" s="65">
        <v>1.1</v>
      </c>
      <c r="E46" s="66">
        <v>1.1</v>
      </c>
      <c r="F46" s="67">
        <v>1.5</v>
      </c>
      <c r="G46" s="67">
        <v>1.3</v>
      </c>
      <c r="H46" s="68"/>
      <c r="I46" s="51">
        <f>(SUM(D46:G46)-(MIN(D46:G46)+MAX(D46:G46)))/2</f>
        <v>1.2</v>
      </c>
      <c r="J46" s="56"/>
      <c r="K46" s="81">
        <f>SUM(I46:I47)-SUM(J46:J47)</f>
        <v>7.3500000000000005</v>
      </c>
      <c r="L46" s="83">
        <f>IF(K46&lt;=0,0,RANK(K46,K$4:K$304,0))</f>
        <v>22</v>
      </c>
    </row>
    <row r="47" spans="1:12" s="55" customFormat="1" ht="15.75" customHeight="1" thickBot="1">
      <c r="A47" s="78"/>
      <c r="B47" s="80"/>
      <c r="C47" s="5" t="s">
        <v>0</v>
      </c>
      <c r="D47" s="69">
        <v>1.7</v>
      </c>
      <c r="E47" s="70">
        <v>2.2</v>
      </c>
      <c r="F47" s="70">
        <v>2.1</v>
      </c>
      <c r="G47" s="70"/>
      <c r="H47" s="70"/>
      <c r="I47" s="57">
        <f>IF(D47&gt;0,10-D47-(IF(H47&gt;0,(SUM(E47:H47)-(MIN(E47:H47)+MAX(E47:H47)))/2,(E47+F47)/2)),0)</f>
        <v>6.15</v>
      </c>
      <c r="J47" s="58"/>
      <c r="K47" s="82"/>
      <c r="L47" s="84"/>
    </row>
    <row r="48" spans="1:12" s="55" customFormat="1" ht="15.75">
      <c r="A48" s="78">
        <v>23</v>
      </c>
      <c r="B48" s="79" t="s">
        <v>53</v>
      </c>
      <c r="C48" s="4" t="s">
        <v>27</v>
      </c>
      <c r="D48" s="65">
        <v>1.2</v>
      </c>
      <c r="E48" s="66">
        <v>1.4</v>
      </c>
      <c r="F48" s="67">
        <v>1.4</v>
      </c>
      <c r="G48" s="67">
        <v>1.4</v>
      </c>
      <c r="H48" s="68"/>
      <c r="I48" s="51">
        <f>(SUM(D48:G48)-(MIN(D48:G48)+MAX(D48:G48)))/2</f>
        <v>1.4</v>
      </c>
      <c r="J48" s="56"/>
      <c r="K48" s="81">
        <f>SUM(I48:I49)-SUM(J48:J49)</f>
        <v>7.800000000000001</v>
      </c>
      <c r="L48" s="83">
        <f>IF(K48&lt;=0,0,RANK(K48,K$4:K$304,0))</f>
        <v>16</v>
      </c>
    </row>
    <row r="49" spans="1:12" s="55" customFormat="1" ht="16.5" thickBot="1">
      <c r="A49" s="78"/>
      <c r="B49" s="80"/>
      <c r="C49" s="5" t="s">
        <v>0</v>
      </c>
      <c r="D49" s="69">
        <v>1.6</v>
      </c>
      <c r="E49" s="70">
        <v>1.7</v>
      </c>
      <c r="F49" s="70">
        <v>2.3</v>
      </c>
      <c r="G49" s="70"/>
      <c r="H49" s="70"/>
      <c r="I49" s="57">
        <f>IF(D49&gt;0,10-D49-(IF(H49&gt;0,(SUM(E49:H49)-(MIN(E49:H49)+MAX(E49:H49)))/2,(E49+F49)/2)),0)</f>
        <v>6.4</v>
      </c>
      <c r="J49" s="58"/>
      <c r="K49" s="82"/>
      <c r="L49" s="84"/>
    </row>
    <row r="50" spans="1:12" s="55" customFormat="1" ht="15.75" customHeight="1">
      <c r="A50" s="78">
        <v>24</v>
      </c>
      <c r="B50" s="79" t="s">
        <v>72</v>
      </c>
      <c r="C50" s="4" t="s">
        <v>27</v>
      </c>
      <c r="D50" s="65">
        <v>1.3</v>
      </c>
      <c r="E50" s="66">
        <v>1.5</v>
      </c>
      <c r="F50" s="67">
        <v>1.1</v>
      </c>
      <c r="G50" s="67">
        <v>1.4</v>
      </c>
      <c r="H50" s="68"/>
      <c r="I50" s="51">
        <f>(SUM(D50:G50)-(MIN(D50:G50)+MAX(D50:G50)))/2</f>
        <v>1.3499999999999999</v>
      </c>
      <c r="J50" s="56"/>
      <c r="K50" s="81">
        <f>SUM(I50:I51)-SUM(J50:J51)</f>
        <v>7.499999999999999</v>
      </c>
      <c r="L50" s="83">
        <f>IF(K50&lt;=0,0,RANK(K50,K$4:K$304,0))</f>
        <v>20</v>
      </c>
    </row>
    <row r="51" spans="1:12" s="55" customFormat="1" ht="15.75" customHeight="1" thickBot="1">
      <c r="A51" s="78"/>
      <c r="B51" s="80"/>
      <c r="C51" s="5" t="s">
        <v>0</v>
      </c>
      <c r="D51" s="69">
        <v>1.8</v>
      </c>
      <c r="E51" s="70">
        <v>1.9</v>
      </c>
      <c r="F51" s="70">
        <v>2.2</v>
      </c>
      <c r="G51" s="70"/>
      <c r="H51" s="70"/>
      <c r="I51" s="57">
        <f>IF(D51&gt;0,10-D51-(IF(H51&gt;0,(SUM(E51:H51)-(MIN(E51:H51)+MAX(E51:H51)))/2,(E51+F51)/2)),0)</f>
        <v>6.1499999999999995</v>
      </c>
      <c r="J51" s="58"/>
      <c r="K51" s="82"/>
      <c r="L51" s="84"/>
    </row>
    <row r="52" spans="1:12" s="55" customFormat="1" ht="15.75">
      <c r="A52" s="78">
        <v>25</v>
      </c>
      <c r="B52" s="79" t="s">
        <v>47</v>
      </c>
      <c r="C52" s="4" t="s">
        <v>27</v>
      </c>
      <c r="D52" s="65">
        <v>1.7</v>
      </c>
      <c r="E52" s="66">
        <v>1.6</v>
      </c>
      <c r="F52" s="67">
        <v>2.2</v>
      </c>
      <c r="G52" s="67">
        <v>2.2</v>
      </c>
      <c r="H52" s="68"/>
      <c r="I52" s="51">
        <f>(SUM(D52:G52)-(MIN(D52:G52)+MAX(D52:G52)))/2</f>
        <v>1.95</v>
      </c>
      <c r="J52" s="56"/>
      <c r="K52" s="81">
        <f>SUM(I52:I53)-SUM(J52:J53)</f>
        <v>9.149999999999999</v>
      </c>
      <c r="L52" s="83">
        <f>IF(K52&lt;=0,0,RANK(K52,K$4:K$304,0))</f>
        <v>2</v>
      </c>
    </row>
    <row r="53" spans="1:12" s="55" customFormat="1" ht="16.5" thickBot="1">
      <c r="A53" s="78"/>
      <c r="B53" s="80"/>
      <c r="C53" s="5" t="s">
        <v>0</v>
      </c>
      <c r="D53" s="69">
        <v>1.3</v>
      </c>
      <c r="E53" s="70">
        <v>1.5</v>
      </c>
      <c r="F53" s="70">
        <v>1.5</v>
      </c>
      <c r="G53" s="70"/>
      <c r="H53" s="70"/>
      <c r="I53" s="57">
        <f>IF(D53&gt;0,10-D53-(IF(H53&gt;0,(SUM(E53:H53)-(MIN(E53:H53)+MAX(E53:H53)))/2,(E53+F53)/2)),0)</f>
        <v>7.199999999999999</v>
      </c>
      <c r="J53" s="58"/>
      <c r="K53" s="82"/>
      <c r="L53" s="84"/>
    </row>
    <row r="54" spans="1:12" s="55" customFormat="1" ht="15.75" customHeight="1">
      <c r="A54" s="78">
        <v>26</v>
      </c>
      <c r="B54" s="79" t="s">
        <v>69</v>
      </c>
      <c r="C54" s="4" t="s">
        <v>27</v>
      </c>
      <c r="D54" s="65">
        <v>1.6</v>
      </c>
      <c r="E54" s="66">
        <v>1.7</v>
      </c>
      <c r="F54" s="67">
        <v>1.8</v>
      </c>
      <c r="G54" s="67">
        <v>1.8</v>
      </c>
      <c r="H54" s="68"/>
      <c r="I54" s="51">
        <f>(SUM(D54:G54)-(MIN(D54:G54)+MAX(D54:G54)))/2</f>
        <v>1.7499999999999996</v>
      </c>
      <c r="J54" s="56"/>
      <c r="K54" s="81">
        <f>SUM(I54:I55)-SUM(J54:J55)</f>
        <v>8.4</v>
      </c>
      <c r="L54" s="83">
        <f>IF(K54&lt;=0,0,RANK(K54,K$4:K$304,0))</f>
        <v>11</v>
      </c>
    </row>
    <row r="55" spans="1:12" s="55" customFormat="1" ht="15.75" customHeight="1" thickBot="1">
      <c r="A55" s="78"/>
      <c r="B55" s="80"/>
      <c r="C55" s="5" t="s">
        <v>0</v>
      </c>
      <c r="D55" s="69">
        <v>1.5</v>
      </c>
      <c r="E55" s="70">
        <v>1.8</v>
      </c>
      <c r="F55" s="70">
        <v>1.9</v>
      </c>
      <c r="G55" s="70"/>
      <c r="H55" s="70"/>
      <c r="I55" s="57">
        <f>IF(D55&gt;0,10-D55-(IF(H55&gt;0,(SUM(E55:H55)-(MIN(E55:H55)+MAX(E55:H55)))/2,(E55+F55)/2)),0)</f>
        <v>6.65</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
      <selection activeCell="B2" sqref="B2"/>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1"/>
      <c r="D1" s="91"/>
      <c r="E1" s="91"/>
      <c r="F1" s="91"/>
      <c r="G1" s="91"/>
      <c r="H1" s="91"/>
      <c r="I1" s="91"/>
      <c r="J1" s="91"/>
      <c r="K1" s="91"/>
      <c r="L1" s="91"/>
    </row>
    <row r="2" spans="2:12" ht="27.75" customHeight="1" thickBot="1">
      <c r="B2" s="12" t="str">
        <f>'1 вид'!B2</f>
        <v>Бийск, 4-5.10.2019</v>
      </c>
      <c r="C2" s="89" t="s">
        <v>13</v>
      </c>
      <c r="D2" s="90"/>
      <c r="E2" s="90"/>
      <c r="F2" s="90"/>
      <c r="G2" s="90"/>
      <c r="H2" s="90"/>
      <c r="I2" s="90"/>
      <c r="J2" s="90"/>
      <c r="K2" s="92" t="str">
        <f>'1 вид'!K2</f>
        <v>Год рождения</v>
      </c>
      <c r="L2" s="93"/>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14</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F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15</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31.375" style="0" customWidth="1"/>
    <col min="3" max="3" width="7.875" style="0" customWidth="1"/>
    <col min="4" max="4" width="9.25390625" style="0"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5" t="s">
        <v>43</v>
      </c>
      <c r="C1" s="85"/>
      <c r="D1" s="85"/>
      <c r="E1" s="85"/>
      <c r="F1" s="85"/>
      <c r="G1" s="86"/>
      <c r="H1" s="86"/>
      <c r="I1" s="86"/>
      <c r="J1" s="86"/>
      <c r="K1" s="86"/>
      <c r="L1" s="86"/>
      <c r="M1" s="2"/>
      <c r="N1" s="2"/>
      <c r="O1" s="2"/>
    </row>
    <row r="2" spans="2:12" ht="33.75" customHeight="1" thickBot="1">
      <c r="B2" s="97" t="s">
        <v>87</v>
      </c>
      <c r="C2" s="97"/>
      <c r="D2" s="97"/>
      <c r="E2" s="97"/>
      <c r="F2" s="97"/>
      <c r="G2" s="97"/>
      <c r="H2" s="97"/>
      <c r="I2" s="97"/>
      <c r="J2" s="97"/>
      <c r="K2" s="97"/>
      <c r="L2" s="97"/>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Sort!C14</f>
        <v>Решетняк Алиса</v>
      </c>
      <c r="C4" s="16">
        <f>Sort!D14</f>
        <v>2012</v>
      </c>
      <c r="D4" s="16" t="str">
        <f>Sort!E14</f>
        <v>2 юн</v>
      </c>
      <c r="E4" s="16" t="str">
        <f>Sort!F14</f>
        <v>Барнаул СК "Триумф"</v>
      </c>
      <c r="F4" s="16" t="str">
        <f>Sort!G14</f>
        <v>Дударева А.А.</v>
      </c>
      <c r="G4" s="6">
        <f aca="true" t="shared" si="0" ref="G4:G35">$A$3-$A$3+NRankName(1,B4)</f>
        <v>9.25</v>
      </c>
      <c r="H4" s="6">
        <f aca="true" t="shared" si="1" ref="H4:H35">$A$3-$A$3+NRankName(2,B4)</f>
        <v>0</v>
      </c>
      <c r="I4" s="6">
        <f aca="true" t="shared" si="2" ref="I4:I35">$A$3-$A$3+NRankName(3,B4)</f>
        <v>0</v>
      </c>
      <c r="J4" s="6">
        <f aca="true" t="shared" si="3" ref="J4:J35">$A$3-$A$3+NRankName(4,B4)</f>
        <v>0</v>
      </c>
      <c r="K4" s="8">
        <f aca="true" t="shared" si="4" ref="K4:K35">SUM(G4:J4)</f>
        <v>9.25</v>
      </c>
      <c r="L4" s="9">
        <f aca="true" t="shared" si="5" ref="L4:L35">IF(K4&lt;=0,"",RANK(K4,K$4:K$153,0))</f>
        <v>1</v>
      </c>
    </row>
    <row r="5" spans="1:12" ht="15.75" customHeight="1">
      <c r="A5" s="3">
        <v>2</v>
      </c>
      <c r="B5" s="17" t="str">
        <f>Sort!C4</f>
        <v>Титова Полина</v>
      </c>
      <c r="C5" s="16">
        <f>Sort!D4</f>
        <v>2012</v>
      </c>
      <c r="D5" s="16" t="str">
        <f>Sort!E4</f>
        <v>2 юн</v>
      </c>
      <c r="E5" s="16" t="str">
        <f>Sort!F4</f>
        <v>Бийск ДЮСШ "Заря"</v>
      </c>
      <c r="F5" s="16" t="str">
        <f>Sort!G4</f>
        <v>Гранкина Н.П.</v>
      </c>
      <c r="G5" s="6">
        <f t="shared" si="0"/>
        <v>9.149999999999999</v>
      </c>
      <c r="H5" s="6">
        <f t="shared" si="1"/>
        <v>0</v>
      </c>
      <c r="I5" s="6">
        <f t="shared" si="2"/>
        <v>0</v>
      </c>
      <c r="J5" s="6">
        <f t="shared" si="3"/>
        <v>0</v>
      </c>
      <c r="K5" s="8">
        <f t="shared" si="4"/>
        <v>9.149999999999999</v>
      </c>
      <c r="L5" s="9">
        <f t="shared" si="5"/>
        <v>2</v>
      </c>
    </row>
    <row r="6" spans="1:12" ht="15.75" customHeight="1">
      <c r="A6" s="3">
        <v>3</v>
      </c>
      <c r="B6" s="17" t="str">
        <f>Sort!C15</f>
        <v>Зарецкая Елизавета</v>
      </c>
      <c r="C6" s="16">
        <f>Sort!D15</f>
        <v>2012</v>
      </c>
      <c r="D6" s="16" t="str">
        <f>Sort!E15</f>
        <v>2 юн</v>
      </c>
      <c r="E6" s="16" t="str">
        <f>Sort!F15</f>
        <v>Барнаул СК "Триумф"</v>
      </c>
      <c r="F6" s="16" t="str">
        <f>Sort!G15</f>
        <v>Дударева А.А.</v>
      </c>
      <c r="G6" s="6">
        <f t="shared" si="0"/>
        <v>9.149999999999999</v>
      </c>
      <c r="H6" s="6">
        <f t="shared" si="1"/>
        <v>0</v>
      </c>
      <c r="I6" s="6">
        <f t="shared" si="2"/>
        <v>0</v>
      </c>
      <c r="J6" s="6">
        <f t="shared" si="3"/>
        <v>0</v>
      </c>
      <c r="K6" s="8">
        <f t="shared" si="4"/>
        <v>9.149999999999999</v>
      </c>
      <c r="L6" s="9">
        <f t="shared" si="5"/>
        <v>2</v>
      </c>
    </row>
    <row r="7" spans="1:17" ht="15.75" customHeight="1">
      <c r="A7" s="3">
        <v>4</v>
      </c>
      <c r="B7" s="17" t="str">
        <f>Sort!C28</f>
        <v>Быковская Алиса</v>
      </c>
      <c r="C7" s="16">
        <f>Sort!D28</f>
        <v>2012</v>
      </c>
      <c r="D7" s="16" t="str">
        <f>Sort!E28</f>
        <v>б/р</v>
      </c>
      <c r="E7" s="16" t="str">
        <f>Sort!F28</f>
        <v>Барнаул СШ "Жемчужина Алтая"</v>
      </c>
      <c r="F7" s="16" t="str">
        <f>Sort!G28</f>
        <v>Наумова Е.В.,Черченко Л.В.</v>
      </c>
      <c r="G7" s="6">
        <f t="shared" si="0"/>
        <v>8.9</v>
      </c>
      <c r="H7" s="6">
        <f t="shared" si="1"/>
        <v>0</v>
      </c>
      <c r="I7" s="6">
        <f t="shared" si="2"/>
        <v>0</v>
      </c>
      <c r="J7" s="6">
        <f t="shared" si="3"/>
        <v>0</v>
      </c>
      <c r="K7" s="8">
        <f t="shared" si="4"/>
        <v>8.9</v>
      </c>
      <c r="L7" s="9">
        <f t="shared" si="5"/>
        <v>4</v>
      </c>
      <c r="N7" s="47"/>
      <c r="O7" s="48"/>
      <c r="P7" s="11"/>
      <c r="Q7" s="11"/>
    </row>
    <row r="8" spans="1:17" ht="15.75" customHeight="1">
      <c r="A8" s="3">
        <v>5</v>
      </c>
      <c r="B8" s="17" t="str">
        <f>Sort!C13</f>
        <v>Сомогородская Маргарита</v>
      </c>
      <c r="C8" s="16">
        <f>Sort!D13</f>
        <v>2012</v>
      </c>
      <c r="D8" s="16" t="str">
        <f>Sort!E13</f>
        <v>б/р</v>
      </c>
      <c r="E8" s="16" t="str">
        <f>Sort!F13</f>
        <v>Барнаул СК "Триумф"</v>
      </c>
      <c r="F8" s="16" t="str">
        <f>Sort!G13</f>
        <v>Дударева А.А.</v>
      </c>
      <c r="G8" s="6">
        <f t="shared" si="0"/>
        <v>8.7</v>
      </c>
      <c r="H8" s="6">
        <f t="shared" si="1"/>
        <v>0</v>
      </c>
      <c r="I8" s="6">
        <f t="shared" si="2"/>
        <v>0</v>
      </c>
      <c r="J8" s="6">
        <f t="shared" si="3"/>
        <v>0</v>
      </c>
      <c r="K8" s="8">
        <f t="shared" si="4"/>
        <v>8.7</v>
      </c>
      <c r="L8" s="9">
        <f t="shared" si="5"/>
        <v>5</v>
      </c>
      <c r="N8" s="47"/>
      <c r="O8" s="45"/>
      <c r="P8" s="11"/>
      <c r="Q8" s="11"/>
    </row>
    <row r="9" spans="1:17" ht="15.75" customHeight="1">
      <c r="A9" s="3">
        <v>6</v>
      </c>
      <c r="B9" s="17" t="str">
        <f>Sort!C17</f>
        <v>Сальвассер Полина</v>
      </c>
      <c r="C9" s="16">
        <f>Sort!D17</f>
        <v>2012</v>
      </c>
      <c r="D9" s="16" t="str">
        <f>Sort!E17</f>
        <v>2 юн</v>
      </c>
      <c r="E9" s="16" t="str">
        <f>Sort!F17</f>
        <v>Барнаул СК "Триумф"</v>
      </c>
      <c r="F9" s="16" t="str">
        <f>Sort!G17</f>
        <v>Дударева А.А.</v>
      </c>
      <c r="G9" s="6">
        <f t="shared" si="0"/>
        <v>8.65</v>
      </c>
      <c r="H9" s="6">
        <f t="shared" si="1"/>
        <v>0</v>
      </c>
      <c r="I9" s="6">
        <f t="shared" si="2"/>
        <v>0</v>
      </c>
      <c r="J9" s="6">
        <f t="shared" si="3"/>
        <v>0</v>
      </c>
      <c r="K9" s="8">
        <f t="shared" si="4"/>
        <v>8.65</v>
      </c>
      <c r="L9" s="9">
        <f t="shared" si="5"/>
        <v>6</v>
      </c>
      <c r="N9" s="47"/>
      <c r="O9" s="45"/>
      <c r="P9" s="11"/>
      <c r="Q9" s="11"/>
    </row>
    <row r="10" spans="1:17" ht="15.75" customHeight="1">
      <c r="A10" s="3">
        <v>7</v>
      </c>
      <c r="B10" s="17" t="str">
        <f>Sort!C10</f>
        <v>Драп Ева</v>
      </c>
      <c r="C10" s="16">
        <f>Sort!D10</f>
        <v>2012</v>
      </c>
      <c r="D10" s="16" t="str">
        <f>Sort!E10</f>
        <v>3 юн</v>
      </c>
      <c r="E10" s="16" t="str">
        <f>Sort!F10</f>
        <v>Барнаул СК "Триумф"</v>
      </c>
      <c r="F10" s="16" t="str">
        <f>Sort!G10</f>
        <v>Духович Д.В.</v>
      </c>
      <c r="G10" s="6">
        <f t="shared" si="0"/>
        <v>8.649999999999999</v>
      </c>
      <c r="H10" s="6">
        <f t="shared" si="1"/>
        <v>0</v>
      </c>
      <c r="I10" s="6">
        <f t="shared" si="2"/>
        <v>0</v>
      </c>
      <c r="J10" s="6">
        <f t="shared" si="3"/>
        <v>0</v>
      </c>
      <c r="K10" s="8">
        <f t="shared" si="4"/>
        <v>8.649999999999999</v>
      </c>
      <c r="L10" s="9">
        <f t="shared" si="5"/>
        <v>7</v>
      </c>
      <c r="N10" s="44"/>
      <c r="O10" s="11"/>
      <c r="P10" s="11"/>
      <c r="Q10" s="11"/>
    </row>
    <row r="11" spans="1:12" ht="15.75" customHeight="1">
      <c r="A11" s="3">
        <v>8</v>
      </c>
      <c r="B11" s="17" t="str">
        <f>Sort!C24</f>
        <v>Назаренко Элина</v>
      </c>
      <c r="C11" s="16">
        <f>Sort!D24</f>
        <v>2012</v>
      </c>
      <c r="D11" s="16" t="str">
        <f>Sort!E24</f>
        <v>б/р</v>
      </c>
      <c r="E11" s="16" t="str">
        <f>Sort!F24</f>
        <v>Барнаул СШ "Жемчужина Алтая"</v>
      </c>
      <c r="F11" s="16" t="str">
        <f>Sort!G24</f>
        <v>Наумова Е.В.,Якимова П.Е.</v>
      </c>
      <c r="G11" s="6">
        <f t="shared" si="0"/>
        <v>8.600000000000001</v>
      </c>
      <c r="H11" s="6">
        <f t="shared" si="1"/>
        <v>0</v>
      </c>
      <c r="I11" s="6">
        <f t="shared" si="2"/>
        <v>0</v>
      </c>
      <c r="J11" s="6">
        <f t="shared" si="3"/>
        <v>0</v>
      </c>
      <c r="K11" s="8">
        <f t="shared" si="4"/>
        <v>8.600000000000001</v>
      </c>
      <c r="L11" s="9">
        <f t="shared" si="5"/>
        <v>8</v>
      </c>
    </row>
    <row r="12" spans="1:12" ht="15.75" customHeight="1">
      <c r="A12" s="3">
        <v>9</v>
      </c>
      <c r="B12" s="17" t="str">
        <f>Sort!C27</f>
        <v>Порошина София</v>
      </c>
      <c r="C12" s="16">
        <f>Sort!D27</f>
        <v>2012</v>
      </c>
      <c r="D12" s="16" t="str">
        <f>Sort!E27</f>
        <v>б/р</v>
      </c>
      <c r="E12" s="16" t="str">
        <f>Sort!F27</f>
        <v>Барнаул СШ "Жемчужина Алтая"</v>
      </c>
      <c r="F12" s="16" t="str">
        <f>Sort!G27</f>
        <v>Наумова Е.В.,Черченко Л.В.</v>
      </c>
      <c r="G12" s="6">
        <f t="shared" si="0"/>
        <v>8.5</v>
      </c>
      <c r="H12" s="6">
        <f t="shared" si="1"/>
        <v>0</v>
      </c>
      <c r="I12" s="6">
        <f t="shared" si="2"/>
        <v>0</v>
      </c>
      <c r="J12" s="6">
        <f t="shared" si="3"/>
        <v>0</v>
      </c>
      <c r="K12" s="8">
        <f t="shared" si="4"/>
        <v>8.5</v>
      </c>
      <c r="L12" s="9">
        <f t="shared" si="5"/>
        <v>9</v>
      </c>
    </row>
    <row r="13" spans="1:12" ht="15.75" customHeight="1">
      <c r="A13" s="3">
        <v>10</v>
      </c>
      <c r="B13" s="17" t="str">
        <f>Sort!C19</f>
        <v>Плотникова Анна</v>
      </c>
      <c r="C13" s="16">
        <f>Sort!D19</f>
        <v>2012</v>
      </c>
      <c r="D13" s="16" t="str">
        <f>Sort!E19</f>
        <v>3 юн</v>
      </c>
      <c r="E13" s="16" t="str">
        <f>Sort!F19</f>
        <v>Барнаул СШ "Жемчужина Алтая"</v>
      </c>
      <c r="F13" s="16" t="str">
        <f>Sort!G19</f>
        <v>Валькова О.В.</v>
      </c>
      <c r="G13" s="6">
        <f t="shared" si="0"/>
        <v>8.450000000000001</v>
      </c>
      <c r="H13" s="6">
        <f t="shared" si="1"/>
        <v>0</v>
      </c>
      <c r="I13" s="6">
        <f t="shared" si="2"/>
        <v>0</v>
      </c>
      <c r="J13" s="6">
        <f t="shared" si="3"/>
        <v>0</v>
      </c>
      <c r="K13" s="8">
        <f t="shared" si="4"/>
        <v>8.450000000000001</v>
      </c>
      <c r="L13" s="9">
        <f t="shared" si="5"/>
        <v>10</v>
      </c>
    </row>
    <row r="14" spans="1:12" ht="15.75" customHeight="1">
      <c r="A14" s="3">
        <v>11</v>
      </c>
      <c r="B14" s="17" t="str">
        <f>Sort!C18</f>
        <v>Туркина Полина</v>
      </c>
      <c r="C14" s="16">
        <f>Sort!D18</f>
        <v>2012</v>
      </c>
      <c r="D14" s="16" t="str">
        <f>Sort!E18</f>
        <v>3 юн</v>
      </c>
      <c r="E14" s="16" t="str">
        <f>Sort!F18</f>
        <v>Барнаул СШ "Жемчужина Алтая"</v>
      </c>
      <c r="F14" s="16" t="str">
        <f>Sort!G18</f>
        <v>Валькова О.В.,Якимова П.Е.</v>
      </c>
      <c r="G14" s="6">
        <f t="shared" si="0"/>
        <v>8.4</v>
      </c>
      <c r="H14" s="6">
        <f t="shared" si="1"/>
        <v>0</v>
      </c>
      <c r="I14" s="6">
        <f t="shared" si="2"/>
        <v>0</v>
      </c>
      <c r="J14" s="6">
        <f t="shared" si="3"/>
        <v>0</v>
      </c>
      <c r="K14" s="8">
        <f t="shared" si="4"/>
        <v>8.4</v>
      </c>
      <c r="L14" s="9">
        <f t="shared" si="5"/>
        <v>11</v>
      </c>
    </row>
    <row r="15" spans="1:12" ht="15.75" customHeight="1">
      <c r="A15" s="3">
        <v>12</v>
      </c>
      <c r="B15" s="17" t="str">
        <f>Sort!C5</f>
        <v>Мещерякова Екатерина</v>
      </c>
      <c r="C15" s="16">
        <f>Sort!D5</f>
        <v>2012</v>
      </c>
      <c r="D15" s="16" t="str">
        <f>Sort!E5</f>
        <v>3 юн</v>
      </c>
      <c r="E15" s="16" t="str">
        <f>Sort!F5</f>
        <v>Бийск ДЮСШ "Заря"</v>
      </c>
      <c r="F15" s="16" t="str">
        <f>Sort!G5</f>
        <v>Гранкина Н.П.</v>
      </c>
      <c r="G15" s="6">
        <f t="shared" si="0"/>
        <v>8.3</v>
      </c>
      <c r="H15" s="6">
        <f t="shared" si="1"/>
        <v>0</v>
      </c>
      <c r="I15" s="6">
        <f t="shared" si="2"/>
        <v>0</v>
      </c>
      <c r="J15" s="6">
        <f t="shared" si="3"/>
        <v>0</v>
      </c>
      <c r="K15" s="8">
        <f t="shared" si="4"/>
        <v>8.3</v>
      </c>
      <c r="L15" s="9">
        <f t="shared" si="5"/>
        <v>12</v>
      </c>
    </row>
    <row r="16" spans="1:12" ht="15.75" customHeight="1">
      <c r="A16" s="3">
        <v>13</v>
      </c>
      <c r="B16" s="17" t="str">
        <f>Sort!C3</f>
        <v>Никитина Анна</v>
      </c>
      <c r="C16" s="16">
        <f>Sort!D3</f>
        <v>2012</v>
      </c>
      <c r="D16" s="16" t="str">
        <f>Sort!E3</f>
        <v>2 юн</v>
      </c>
      <c r="E16" s="16" t="str">
        <f>Sort!F3</f>
        <v>Бийск ДЮСШ "Заря"</v>
      </c>
      <c r="F16" s="16" t="str">
        <f>Sort!G3</f>
        <v>Гранкина Н.П.</v>
      </c>
      <c r="G16" s="6">
        <f t="shared" si="0"/>
        <v>8.049999999999999</v>
      </c>
      <c r="H16" s="6">
        <f t="shared" si="1"/>
        <v>0</v>
      </c>
      <c r="I16" s="6">
        <f t="shared" si="2"/>
        <v>0</v>
      </c>
      <c r="J16" s="6">
        <f t="shared" si="3"/>
        <v>0</v>
      </c>
      <c r="K16" s="8">
        <f t="shared" si="4"/>
        <v>8.049999999999999</v>
      </c>
      <c r="L16" s="9">
        <f t="shared" si="5"/>
        <v>13</v>
      </c>
    </row>
    <row r="17" spans="1:12" ht="15.75" customHeight="1">
      <c r="A17" s="3">
        <v>14</v>
      </c>
      <c r="B17" s="17" t="str">
        <f>Sort!C11</f>
        <v>Хмара Дарья</v>
      </c>
      <c r="C17" s="16">
        <f>Sort!D11</f>
        <v>2012</v>
      </c>
      <c r="D17" s="16" t="str">
        <f>Sort!E11</f>
        <v>2 юн</v>
      </c>
      <c r="E17" s="16" t="str">
        <f>Sort!F11</f>
        <v>Барнаул СК "Триумф"</v>
      </c>
      <c r="F17" s="16" t="str">
        <f>Sort!G11</f>
        <v>Духович Д.В.</v>
      </c>
      <c r="G17" s="6">
        <f t="shared" si="0"/>
        <v>8</v>
      </c>
      <c r="H17" s="6">
        <f t="shared" si="1"/>
        <v>0</v>
      </c>
      <c r="I17" s="6">
        <f t="shared" si="2"/>
        <v>0</v>
      </c>
      <c r="J17" s="6">
        <f t="shared" si="3"/>
        <v>0</v>
      </c>
      <c r="K17" s="8">
        <f t="shared" si="4"/>
        <v>8</v>
      </c>
      <c r="L17" s="9">
        <f t="shared" si="5"/>
        <v>14</v>
      </c>
    </row>
    <row r="18" spans="1:12" ht="15.75" customHeight="1">
      <c r="A18" s="3">
        <v>15</v>
      </c>
      <c r="B18" s="17" t="str">
        <f>Sort!C9</f>
        <v>Гофман Дарья</v>
      </c>
      <c r="C18" s="16">
        <f>Sort!D9</f>
        <v>2012</v>
      </c>
      <c r="D18" s="16" t="str">
        <f>Sort!E9</f>
        <v>3 юн</v>
      </c>
      <c r="E18" s="16" t="str">
        <f>Sort!F9</f>
        <v>Барнаул СК "Триумф"</v>
      </c>
      <c r="F18" s="16" t="str">
        <f>Sort!G9</f>
        <v>Духович Д.В.</v>
      </c>
      <c r="G18" s="6">
        <f t="shared" si="0"/>
        <v>7.949999999999999</v>
      </c>
      <c r="H18" s="6">
        <f t="shared" si="1"/>
        <v>0</v>
      </c>
      <c r="I18" s="6">
        <f t="shared" si="2"/>
        <v>0</v>
      </c>
      <c r="J18" s="6">
        <f t="shared" si="3"/>
        <v>0</v>
      </c>
      <c r="K18" s="8">
        <f t="shared" si="4"/>
        <v>7.949999999999999</v>
      </c>
      <c r="L18" s="9">
        <f t="shared" si="5"/>
        <v>15</v>
      </c>
    </row>
    <row r="19" spans="1:12" ht="15.75" customHeight="1">
      <c r="A19" s="3">
        <v>16</v>
      </c>
      <c r="B19" s="17" t="str">
        <f>Sort!C7</f>
        <v>Степанова Алиса</v>
      </c>
      <c r="C19" s="16">
        <f>Sort!D7</f>
        <v>2012</v>
      </c>
      <c r="D19" s="16" t="str">
        <f>Sort!E7</f>
        <v>б/р</v>
      </c>
      <c r="E19" s="16" t="str">
        <f>Sort!F7</f>
        <v>Бийск ДЮСШ "Заря"</v>
      </c>
      <c r="F19" s="16" t="str">
        <f>Sort!G7</f>
        <v>Федосеева И.В.</v>
      </c>
      <c r="G19" s="6">
        <f t="shared" si="0"/>
        <v>7.800000000000001</v>
      </c>
      <c r="H19" s="6">
        <f t="shared" si="1"/>
        <v>0</v>
      </c>
      <c r="I19" s="6">
        <f t="shared" si="2"/>
        <v>0</v>
      </c>
      <c r="J19" s="6">
        <f t="shared" si="3"/>
        <v>0</v>
      </c>
      <c r="K19" s="8">
        <f t="shared" si="4"/>
        <v>7.800000000000001</v>
      </c>
      <c r="L19" s="9">
        <f t="shared" si="5"/>
        <v>16</v>
      </c>
    </row>
    <row r="20" spans="1:12" ht="15.75" customHeight="1">
      <c r="A20" s="3">
        <v>17</v>
      </c>
      <c r="B20" s="17" t="str">
        <f>Sort!C26</f>
        <v>Витвинова Софья</v>
      </c>
      <c r="C20" s="16">
        <f>Sort!D26</f>
        <v>2012</v>
      </c>
      <c r="D20" s="16" t="str">
        <f>Sort!E26</f>
        <v>б/р</v>
      </c>
      <c r="E20" s="16" t="str">
        <f>Sort!F26</f>
        <v>Барнаул СШ "Жемчужина Алтая"</v>
      </c>
      <c r="F20" s="16" t="str">
        <f>Sort!G26</f>
        <v>Наумова Е.В.,Черченко Л.В.</v>
      </c>
      <c r="G20" s="6">
        <f t="shared" si="0"/>
        <v>7.800000000000001</v>
      </c>
      <c r="H20" s="6">
        <f t="shared" si="1"/>
        <v>0</v>
      </c>
      <c r="I20" s="6">
        <f t="shared" si="2"/>
        <v>0</v>
      </c>
      <c r="J20" s="6">
        <f t="shared" si="3"/>
        <v>0</v>
      </c>
      <c r="K20" s="8">
        <f t="shared" si="4"/>
        <v>7.800000000000001</v>
      </c>
      <c r="L20" s="9">
        <f t="shared" si="5"/>
        <v>16</v>
      </c>
    </row>
    <row r="21" spans="1:12" ht="15.75" customHeight="1">
      <c r="A21" s="3">
        <v>18</v>
      </c>
      <c r="B21" s="17" t="str">
        <f>Sort!C20</f>
        <v>Мурашова Лада</v>
      </c>
      <c r="C21" s="16">
        <f>Sort!D20</f>
        <v>2012</v>
      </c>
      <c r="D21" s="16" t="str">
        <f>Sort!E20</f>
        <v>3 юн</v>
      </c>
      <c r="E21" s="16" t="str">
        <f>Sort!F20</f>
        <v>Барнаул СШ "Жемчужина Алтая"</v>
      </c>
      <c r="F21" s="16" t="str">
        <f>Sort!G20</f>
        <v>Кошевая И.А.,Ильина М.С.</v>
      </c>
      <c r="G21" s="6">
        <f t="shared" si="0"/>
        <v>7.8</v>
      </c>
      <c r="H21" s="6">
        <f t="shared" si="1"/>
        <v>0</v>
      </c>
      <c r="I21" s="6">
        <f t="shared" si="2"/>
        <v>0</v>
      </c>
      <c r="J21" s="6">
        <f t="shared" si="3"/>
        <v>0</v>
      </c>
      <c r="K21" s="8">
        <f t="shared" si="4"/>
        <v>7.8</v>
      </c>
      <c r="L21" s="9">
        <f t="shared" si="5"/>
        <v>18</v>
      </c>
    </row>
    <row r="22" spans="1:12" ht="15.75" customHeight="1">
      <c r="A22" s="3">
        <v>19</v>
      </c>
      <c r="B22" s="17" t="str">
        <f>Sort!C25</f>
        <v>Эннс Мария</v>
      </c>
      <c r="C22" s="16">
        <f>Sort!D25</f>
        <v>2012</v>
      </c>
      <c r="D22" s="16" t="str">
        <f>Sort!E25</f>
        <v>б/р</v>
      </c>
      <c r="E22" s="16" t="str">
        <f>Sort!F25</f>
        <v>Барнаул СШ "Жемчужина Алтая"</v>
      </c>
      <c r="F22" s="16" t="str">
        <f>Sort!G25</f>
        <v>Наумова Е.В.,Черченко Л.В.</v>
      </c>
      <c r="G22" s="6">
        <f t="shared" si="0"/>
        <v>7.6</v>
      </c>
      <c r="H22" s="6">
        <f t="shared" si="1"/>
        <v>0</v>
      </c>
      <c r="I22" s="6">
        <f t="shared" si="2"/>
        <v>0</v>
      </c>
      <c r="J22" s="6">
        <f t="shared" si="3"/>
        <v>0</v>
      </c>
      <c r="K22" s="8">
        <f t="shared" si="4"/>
        <v>7.6</v>
      </c>
      <c r="L22" s="9">
        <f t="shared" si="5"/>
        <v>19</v>
      </c>
    </row>
    <row r="23" spans="1:12" ht="15.75" customHeight="1">
      <c r="A23" s="3">
        <v>20</v>
      </c>
      <c r="B23" s="17" t="str">
        <f>Sort!C21</f>
        <v>Колесникова Мария</v>
      </c>
      <c r="C23" s="16">
        <f>Sort!D21</f>
        <v>2012</v>
      </c>
      <c r="D23" s="16" t="str">
        <f>Sort!E21</f>
        <v>3 юн</v>
      </c>
      <c r="E23" s="16" t="str">
        <f>Sort!F21</f>
        <v>Барнаул СШ "Жемчужина Алтая"</v>
      </c>
      <c r="F23" s="16" t="str">
        <f>Sort!G21</f>
        <v>Ильина М.С.</v>
      </c>
      <c r="G23" s="6">
        <f t="shared" si="0"/>
        <v>7.499999999999999</v>
      </c>
      <c r="H23" s="6">
        <f t="shared" si="1"/>
        <v>0</v>
      </c>
      <c r="I23" s="6">
        <f t="shared" si="2"/>
        <v>0</v>
      </c>
      <c r="J23" s="6">
        <f t="shared" si="3"/>
        <v>0</v>
      </c>
      <c r="K23" s="8">
        <f t="shared" si="4"/>
        <v>7.499999999999999</v>
      </c>
      <c r="L23" s="9">
        <f t="shared" si="5"/>
        <v>20</v>
      </c>
    </row>
    <row r="24" spans="1:12" ht="15.75" customHeight="1">
      <c r="A24" s="3">
        <v>21</v>
      </c>
      <c r="B24" s="17" t="str">
        <f>Sort!C22</f>
        <v>Леоненко Анна</v>
      </c>
      <c r="C24" s="16">
        <f>Sort!D22</f>
        <v>2012</v>
      </c>
      <c r="D24" s="16" t="str">
        <f>Sort!E22</f>
        <v>3 юн</v>
      </c>
      <c r="E24" s="16" t="str">
        <f>Sort!F22</f>
        <v>Барнаул СШ "Жемчужина Алтая"</v>
      </c>
      <c r="F24" s="16" t="str">
        <f>Sort!G22</f>
        <v>Ильина М.С.</v>
      </c>
      <c r="G24" s="6">
        <f t="shared" si="0"/>
        <v>7.3999999999999995</v>
      </c>
      <c r="H24" s="6">
        <f t="shared" si="1"/>
        <v>0</v>
      </c>
      <c r="I24" s="6">
        <f t="shared" si="2"/>
        <v>0</v>
      </c>
      <c r="J24" s="6">
        <f t="shared" si="3"/>
        <v>0</v>
      </c>
      <c r="K24" s="8">
        <f t="shared" si="4"/>
        <v>7.3999999999999995</v>
      </c>
      <c r="L24" s="9">
        <f t="shared" si="5"/>
        <v>21</v>
      </c>
    </row>
    <row r="25" spans="1:12" ht="15.75" customHeight="1">
      <c r="A25" s="3">
        <v>22</v>
      </c>
      <c r="B25" s="17" t="str">
        <f>Sort!C6</f>
        <v>Зеленцова София</v>
      </c>
      <c r="C25" s="16">
        <f>Sort!D6</f>
        <v>2012</v>
      </c>
      <c r="D25" s="16" t="str">
        <f>Sort!E6</f>
        <v>3 юн</v>
      </c>
      <c r="E25" s="16" t="str">
        <f>Sort!F6</f>
        <v>Бийск ДЮСШ "Заря"</v>
      </c>
      <c r="F25" s="16" t="str">
        <f>Sort!G6</f>
        <v>Гранкина Н.П.</v>
      </c>
      <c r="G25" s="6">
        <f t="shared" si="0"/>
        <v>7.3500000000000005</v>
      </c>
      <c r="H25" s="6">
        <f t="shared" si="1"/>
        <v>0</v>
      </c>
      <c r="I25" s="6">
        <f t="shared" si="2"/>
        <v>0</v>
      </c>
      <c r="J25" s="6">
        <f t="shared" si="3"/>
        <v>0</v>
      </c>
      <c r="K25" s="8">
        <f t="shared" si="4"/>
        <v>7.3500000000000005</v>
      </c>
      <c r="L25" s="9">
        <f t="shared" si="5"/>
        <v>22</v>
      </c>
    </row>
    <row r="26" spans="1:12" ht="15.75" customHeight="1">
      <c r="A26" s="3">
        <v>23</v>
      </c>
      <c r="B26" s="17" t="str">
        <f>Sort!C8</f>
        <v>Щербанюк Арина</v>
      </c>
      <c r="C26" s="16">
        <f>Sort!D8</f>
        <v>2012</v>
      </c>
      <c r="D26" s="16" t="str">
        <f>Sort!E8</f>
        <v>2 юн</v>
      </c>
      <c r="E26" s="16" t="str">
        <f>Sort!F8</f>
        <v>Бийск ДЮСШ "Заря"</v>
      </c>
      <c r="F26" s="16" t="str">
        <f>Sort!G8</f>
        <v>Зайцева А.С.</v>
      </c>
      <c r="G26" s="6">
        <f t="shared" si="0"/>
        <v>6.6</v>
      </c>
      <c r="H26" s="6">
        <f t="shared" si="1"/>
        <v>0</v>
      </c>
      <c r="I26" s="6">
        <f t="shared" si="2"/>
        <v>0</v>
      </c>
      <c r="J26" s="6">
        <f t="shared" si="3"/>
        <v>0</v>
      </c>
      <c r="K26" s="8">
        <f t="shared" si="4"/>
        <v>6.6</v>
      </c>
      <c r="L26" s="9">
        <f t="shared" si="5"/>
        <v>23</v>
      </c>
    </row>
    <row r="27" spans="1:12" ht="15.75" customHeight="1">
      <c r="A27" s="3">
        <v>24</v>
      </c>
      <c r="B27" s="17" t="str">
        <f>Sort!C23</f>
        <v>Колмакова Виктория</v>
      </c>
      <c r="C27" s="16">
        <f>Sort!D23</f>
        <v>2012</v>
      </c>
      <c r="D27" s="16" t="str">
        <f>Sort!E23</f>
        <v>б/р</v>
      </c>
      <c r="E27" s="16" t="str">
        <f>Sort!F23</f>
        <v>Барнаул СШ "Жемчужина Алтая"</v>
      </c>
      <c r="F27" s="16" t="str">
        <f>Sort!G23</f>
        <v>Ильина М.С.</v>
      </c>
      <c r="G27" s="6">
        <f t="shared" si="0"/>
        <v>5.9</v>
      </c>
      <c r="H27" s="6">
        <f t="shared" si="1"/>
        <v>0</v>
      </c>
      <c r="I27" s="6">
        <f t="shared" si="2"/>
        <v>0</v>
      </c>
      <c r="J27" s="6">
        <f t="shared" si="3"/>
        <v>0</v>
      </c>
      <c r="K27" s="8">
        <f t="shared" si="4"/>
        <v>5.9</v>
      </c>
      <c r="L27" s="9">
        <f t="shared" si="5"/>
        <v>24</v>
      </c>
    </row>
    <row r="28" spans="1:12" ht="15.75" customHeight="1" hidden="1">
      <c r="A28" s="3">
        <v>25</v>
      </c>
      <c r="B28" s="17" t="str">
        <f>Sort!C12</f>
        <v>Ерёмкина Анжелика</v>
      </c>
      <c r="C28" s="16">
        <f>Sort!D12</f>
        <v>2012</v>
      </c>
      <c r="D28" s="16" t="str">
        <f>Sort!E12</f>
        <v>б/р</v>
      </c>
      <c r="E28" s="16" t="str">
        <f>Sort!F12</f>
        <v>Барнаул СК "Триумф"</v>
      </c>
      <c r="F28" s="16" t="str">
        <f>Sort!G12</f>
        <v>Духович Д.В.</v>
      </c>
      <c r="G28" s="6">
        <f t="shared" si="0"/>
        <v>0</v>
      </c>
      <c r="H28" s="6">
        <f t="shared" si="1"/>
        <v>0</v>
      </c>
      <c r="I28" s="6">
        <f t="shared" si="2"/>
        <v>0</v>
      </c>
      <c r="J28" s="6">
        <f t="shared" si="3"/>
        <v>0</v>
      </c>
      <c r="K28" s="8">
        <f t="shared" si="4"/>
        <v>0</v>
      </c>
      <c r="L28" s="9">
        <f t="shared" si="5"/>
      </c>
    </row>
    <row r="29" spans="1:12" ht="15.75" customHeight="1" hidden="1">
      <c r="A29" s="3">
        <v>26</v>
      </c>
      <c r="B29" s="17" t="str">
        <f>Sort!C16</f>
        <v>Голева Диана</v>
      </c>
      <c r="C29" s="16">
        <f>Sort!D16</f>
        <v>2012</v>
      </c>
      <c r="D29" s="16" t="str">
        <f>Sort!E16</f>
        <v>2 юн</v>
      </c>
      <c r="E29" s="16" t="str">
        <f>Sort!F16</f>
        <v>Барнаул СК "Триумф"</v>
      </c>
      <c r="F29" s="16" t="str">
        <f>Sort!G16</f>
        <v>Дударева А.А.</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53">SUM(G132:J132)</f>
        <v>0</v>
      </c>
      <c r="L132" s="9">
        <f aca="true" t="shared" si="29" ref="L132:L15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2019-10-05T09:27:43Z</cp:lastPrinted>
  <dcterms:created xsi:type="dcterms:W3CDTF">2008-10-14T07:57:14Z</dcterms:created>
  <dcterms:modified xsi:type="dcterms:W3CDTF">2019-10-08T07:34:42Z</dcterms:modified>
  <cp:category/>
  <cp:version/>
  <cp:contentType/>
  <cp:contentStatus/>
</cp:coreProperties>
</file>